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
    </mc:Choice>
  </mc:AlternateContent>
  <bookViews>
    <workbookView xWindow="0" yWindow="0" windowWidth="21990" windowHeight="11085"/>
  </bookViews>
  <sheets>
    <sheet name="BALT 37 GRAND 2024" sheetId="6" r:id="rId1"/>
  </sheets>
  <definedNames>
    <definedName name="_xlnm.Print_Area" localSheetId="0">'BALT 37 GRAND 2024'!$A$1:$H$270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5" i="6" l="1"/>
  <c r="H145" i="6" s="1"/>
  <c r="G139" i="6"/>
  <c r="H139" i="6" s="1"/>
  <c r="G129" i="6"/>
  <c r="H129" i="6" s="1"/>
  <c r="G131" i="6"/>
  <c r="H131" i="6" s="1"/>
  <c r="G119" i="6"/>
  <c r="H119" i="6" s="1"/>
  <c r="G111" i="6"/>
  <c r="H111" i="6" s="1"/>
  <c r="G109" i="6"/>
  <c r="H109" i="6" s="1"/>
  <c r="G104" i="6"/>
  <c r="H104" i="6" s="1"/>
  <c r="G170" i="6" l="1"/>
  <c r="G169" i="6"/>
  <c r="H169" i="6" s="1"/>
  <c r="G168" i="6"/>
  <c r="H168" i="6" s="1"/>
  <c r="G163" i="6"/>
  <c r="H163" i="6" s="1"/>
  <c r="G162" i="6"/>
  <c r="H162" i="6" s="1"/>
  <c r="G159" i="6"/>
  <c r="H159" i="6" s="1"/>
  <c r="G158" i="6"/>
  <c r="H158" i="6" s="1"/>
  <c r="G157" i="6"/>
  <c r="H157" i="6" s="1"/>
  <c r="G156" i="6"/>
  <c r="H156" i="6" s="1"/>
  <c r="G155" i="6"/>
  <c r="H155" i="6" s="1"/>
  <c r="G154" i="6"/>
  <c r="H154" i="6" s="1"/>
  <c r="G153" i="6"/>
  <c r="H153" i="6" s="1"/>
  <c r="G150" i="6"/>
  <c r="H150" i="6" s="1"/>
  <c r="G149" i="6"/>
  <c r="H149" i="6" s="1"/>
  <c r="G146" i="6"/>
  <c r="H146" i="6" s="1"/>
  <c r="G144" i="6"/>
  <c r="H144" i="6" s="1"/>
  <c r="G143" i="6"/>
  <c r="H143" i="6" s="1"/>
  <c r="G142" i="6"/>
  <c r="H142" i="6" s="1"/>
  <c r="G141" i="6"/>
  <c r="H141" i="6" s="1"/>
  <c r="G140" i="6"/>
  <c r="H140" i="6" s="1"/>
  <c r="G138" i="6"/>
  <c r="H138" i="6" s="1"/>
  <c r="G137" i="6"/>
  <c r="H137" i="6" s="1"/>
  <c r="G136" i="6"/>
  <c r="H136" i="6" s="1"/>
  <c r="G135" i="6"/>
  <c r="H135" i="6" s="1"/>
  <c r="G134" i="6"/>
  <c r="H134" i="6" s="1"/>
  <c r="G133" i="6"/>
  <c r="H133" i="6" s="1"/>
  <c r="G132" i="6"/>
  <c r="H132" i="6" s="1"/>
  <c r="G130" i="6"/>
  <c r="H130" i="6" s="1"/>
  <c r="G128" i="6"/>
  <c r="H128" i="6" s="1"/>
  <c r="G127" i="6"/>
  <c r="H127" i="6" s="1"/>
  <c r="G126" i="6"/>
  <c r="H126" i="6" s="1"/>
  <c r="G125" i="6"/>
  <c r="H125" i="6" s="1"/>
  <c r="G124" i="6"/>
  <c r="H124" i="6" s="1"/>
  <c r="G123" i="6"/>
  <c r="H123" i="6" s="1"/>
  <c r="G120" i="6"/>
  <c r="H120" i="6" s="1"/>
  <c r="G118" i="6"/>
  <c r="H118" i="6" s="1"/>
  <c r="G117" i="6"/>
  <c r="H117" i="6" s="1"/>
  <c r="G116" i="6"/>
  <c r="H116" i="6" s="1"/>
  <c r="G115" i="6"/>
  <c r="H115" i="6" s="1"/>
  <c r="G114" i="6"/>
  <c r="H114" i="6" s="1"/>
  <c r="G113" i="6"/>
  <c r="H113" i="6" s="1"/>
  <c r="G112" i="6"/>
  <c r="H112" i="6" s="1"/>
  <c r="G110" i="6"/>
  <c r="H110" i="6" s="1"/>
  <c r="G108" i="6"/>
  <c r="H108" i="6" s="1"/>
  <c r="G105" i="6"/>
  <c r="H105" i="6" s="1"/>
  <c r="G103" i="6"/>
  <c r="H103" i="6" s="1"/>
  <c r="G102" i="6"/>
  <c r="H102" i="6" s="1"/>
  <c r="G101" i="6"/>
  <c r="H101" i="6" s="1"/>
  <c r="G100" i="6"/>
  <c r="H100" i="6" s="1"/>
  <c r="G99" i="6"/>
  <c r="H99" i="6" s="1"/>
  <c r="G98" i="6"/>
  <c r="H98" i="6" s="1"/>
  <c r="G97" i="6"/>
  <c r="H97" i="6" s="1"/>
  <c r="G96" i="6"/>
  <c r="H96" i="6" s="1"/>
  <c r="G95" i="6"/>
  <c r="H95" i="6" s="1"/>
  <c r="H170" i="6" l="1"/>
  <c r="G172" i="6" s="1"/>
  <c r="G165" i="6"/>
  <c r="G176" i="6" l="1"/>
  <c r="D181" i="6" s="1"/>
  <c r="D183" i="6" s="1"/>
  <c r="D184" i="6" s="1"/>
  <c r="D185" i="6" s="1"/>
  <c r="D189" i="6" s="1"/>
  <c r="D190" i="6" s="1"/>
  <c r="D191" i="6" s="1"/>
</calcChain>
</file>

<file path=xl/sharedStrings.xml><?xml version="1.0" encoding="utf-8"?>
<sst xmlns="http://schemas.openxmlformats.org/spreadsheetml/2006/main" count="220" uniqueCount="193">
  <si>
    <t>BALT-YACHT France / PLFR YACHT-BROKER</t>
  </si>
  <si>
    <t>19,Rue Jeanne D'Arc 77100 Meaux</t>
  </si>
  <si>
    <t>tel.  +33 (0) 953.31.13.82 / port: +33(0) 652.12.36.96</t>
  </si>
  <si>
    <t>I</t>
  </si>
  <si>
    <t>II</t>
  </si>
  <si>
    <t>III</t>
  </si>
  <si>
    <t>IV</t>
  </si>
  <si>
    <t>(x)</t>
  </si>
  <si>
    <t xml:space="preserve">                   ……………………………….                                                                   ………...………………………….</t>
  </si>
  <si>
    <t>Couleur d'ameublement en HPL</t>
  </si>
  <si>
    <t>Couleur de la tapisserie</t>
  </si>
  <si>
    <t>Couleur antifouling</t>
  </si>
  <si>
    <t>Couleur de la coque</t>
  </si>
  <si>
    <t>Délai de livraison prévu</t>
  </si>
  <si>
    <t xml:space="preserve">Options de livraison (par client, par chantier) </t>
  </si>
  <si>
    <t>Utilisation du bateau (privé ou commercial)</t>
  </si>
  <si>
    <t>Adresse de livraison</t>
  </si>
  <si>
    <t>RÉCAPITULATIF DES PAIEMENTS</t>
  </si>
  <si>
    <t>EURO HT</t>
  </si>
  <si>
    <t xml:space="preserve">VALEUR TOTALE DE LA COMMANDE </t>
  </si>
  <si>
    <t>BALT 37 GRAND</t>
  </si>
  <si>
    <t>www.yacht-broker.fr</t>
  </si>
  <si>
    <t xml:space="preserve">                             date et signature Acheteur                                                                                                        date et signature Vendeur</t>
  </si>
  <si>
    <t>LE CLIENT</t>
  </si>
  <si>
    <t>TOTAL MOTEUR HT</t>
  </si>
  <si>
    <t xml:space="preserve">TOTAL OPTIONS ADDITIONNELLES HT  </t>
  </si>
  <si>
    <t>OPTIONS ADDITIONNELLES</t>
  </si>
  <si>
    <t xml:space="preserve"> STANDARD HT</t>
  </si>
  <si>
    <t>Entreprise</t>
  </si>
  <si>
    <t>Nom et prénom</t>
  </si>
  <si>
    <t>E-mail</t>
  </si>
  <si>
    <t>Téléphone</t>
  </si>
  <si>
    <t xml:space="preserve">Adresse  </t>
  </si>
  <si>
    <t>TVA</t>
  </si>
  <si>
    <t>Couleur du bimini, tente</t>
  </si>
  <si>
    <t>Autres</t>
  </si>
  <si>
    <t>REMISE COMMERCIALE *</t>
  </si>
  <si>
    <t>TOTAL APRES REMISE HT *</t>
  </si>
  <si>
    <t>TVA 20%</t>
  </si>
  <si>
    <t>TOTAL TTC *</t>
  </si>
  <si>
    <t xml:space="preserve">SIMULATION DU PAIEMENT </t>
  </si>
  <si>
    <t>30% DE LA VALEUR DE LA COMMANDE ( acompte )</t>
  </si>
  <si>
    <t xml:space="preserve">SOLDE ( avant livraison ) </t>
  </si>
  <si>
    <t>Offre valable jusqu'au 31 octobre 2024</t>
  </si>
  <si>
    <r>
      <t xml:space="preserve">TOTAL DE LA COMMANDE HT </t>
    </r>
    <r>
      <rPr>
        <sz val="26"/>
        <color rgb="FF002060"/>
        <rFont val="Arial"/>
        <family val="2"/>
      </rPr>
      <t xml:space="preserve">( standard + options + moteur + livraison ) </t>
    </r>
    <r>
      <rPr>
        <b/>
        <sz val="28"/>
        <color rgb="FF002060"/>
        <rFont val="Arial"/>
        <family val="2"/>
      </rPr>
      <t>*</t>
    </r>
  </si>
  <si>
    <r>
      <t xml:space="preserve">TOTAL LIVRAISON HT </t>
    </r>
    <r>
      <rPr>
        <sz val="28"/>
        <color rgb="FF002060"/>
        <rFont val="Arial"/>
        <family val="2"/>
      </rPr>
      <t>( 77100 Meaux )</t>
    </r>
  </si>
  <si>
    <t>TOTAL SunCamper 29 HT</t>
  </si>
  <si>
    <t xml:space="preserve"> COQUE</t>
  </si>
  <si>
    <t xml:space="preserve"> Coque blanche</t>
  </si>
  <si>
    <t xml:space="preserve"> Stratifié monolithique assemblé à la main</t>
  </si>
  <si>
    <t xml:space="preserve"> Zones de fond et de proue renforcées</t>
  </si>
  <si>
    <t xml:space="preserve"> Quille long pour augmenter la stabilité et la tenue de cap</t>
  </si>
  <si>
    <t xml:space="preserve"> Stratifié fait main renforcé par une entretoise Airex</t>
  </si>
  <si>
    <t xml:space="preserve"> Pont en gelcoat blanc avec surfaces antidérapantes intégrées</t>
  </si>
  <si>
    <t xml:space="preserve"> Accastillage de pont en acier inoxydable A4 (balcons, rambardes)</t>
  </si>
  <si>
    <t xml:space="preserve"> Deux sièges avant doubles pour quatre personnes</t>
  </si>
  <si>
    <t xml:space="preserve"> Trappe d'ancre de proue</t>
  </si>
  <si>
    <t xml:space="preserve"> 6 taquets</t>
  </si>
  <si>
    <t xml:space="preserve"> Amarres D 14mm ( 2 x 20m )</t>
  </si>
  <si>
    <t xml:space="preserve"> Plateforme de bain arrière avec échelle à 5 marches et poignées</t>
  </si>
  <si>
    <t xml:space="preserve"> Emplacement pour bouteille de gaz ( 3kg. )</t>
  </si>
  <si>
    <t xml:space="preserve"> Coffres de fermeture dans le cockpit</t>
  </si>
  <si>
    <t xml:space="preserve"> Fenêtre panoramique avant (verre trempé)</t>
  </si>
  <si>
    <t xml:space="preserve"> Vitres latérales teintées (verre trempé)</t>
  </si>
  <si>
    <t xml:space="preserve"> Bandes de défense décoratives des deux côtés</t>
  </si>
  <si>
    <t xml:space="preserve"> 1 extincteur dans le cockpit - 2 kg </t>
  </si>
  <si>
    <t xml:space="preserve"> Table de cockpit rectangulaire en HPL/teck sur pieds télescopiques pouvant être abaissée avec un matelas formant un canapé supplémentaire</t>
  </si>
  <si>
    <t xml:space="preserve"> Descente avec fermeture (plexi supérieur + porte plexi)</t>
  </si>
  <si>
    <t xml:space="preserve"> Système de direction hydraulique avec volant</t>
  </si>
  <si>
    <t xml:space="preserve"> Cockpit spacieux avec pare-brise en plexiglas, console, poste de pilotage principal, module de cuisine en stratifié avec plan de travail en corian</t>
  </si>
  <si>
    <t xml:space="preserve"> Siège barreur monté sur pied télescopique (régulation avant-arrière)</t>
  </si>
  <si>
    <t xml:space="preserve"> Matelas et dossiers dans le cockpit couleur : en développement</t>
  </si>
  <si>
    <t xml:space="preserve"> Cabrio / bimini de cockpit (couleur : en développement ou choix selon le modèle)</t>
  </si>
  <si>
    <t xml:space="preserve"> INTERIEUR</t>
  </si>
  <si>
    <t xml:space="preserve"> Meubles en panneaux HPL, à choisir parmi : Chêne Lingberg, Teck Laos, Frêne Portland foncé.</t>
  </si>
  <si>
    <t xml:space="preserve"> Intérieur spacieux avec une hauteur debout complète</t>
  </si>
  <si>
    <t xml:space="preserve"> Matelas dans la couchette avant, la couchette arrière et le salon (couleur à choisir selon le modèle) + oreillers</t>
  </si>
  <si>
    <t xml:space="preserve"> Couchette double fermée à l'avant avec penderie, étagères et panneau ouvrant Lewmar Flush 44, accès direct de la couchette à la salle de bain avant    </t>
  </si>
  <si>
    <t xml:space="preserve"> Salle de bain avant stratifiée avec WC marin, lavabo, douche séparée (évacuation vers l'extérieur), rangement sous le lavabo et trappe d'accès Lewmar Flush 0.</t>
  </si>
  <si>
    <t xml:space="preserve"> Salle de bain arrière stratifiée avec WC marin, lavabo, rangement sous le lavabo, douche séparée (évacuation à l'extérieur), trappe d'ouverture Lewmar Flush 0.  </t>
  </si>
  <si>
    <t xml:space="preserve"> Le salon est équipé d'un canapé en forme de C, d'une table rectangulaire en HPL sur pieds télescopiques abaissée et utilisée avec des matelas comme lit double. Dinette a un accès direct à la salle de bain arrière.</t>
  </si>
  <si>
    <t xml:space="preserve"> Partie cuisine avec cuisinière à gaz à trois feux avec plan en verre, évier séparé, plan de travail en Corian clair ou HPL, placards, tiroirs.</t>
  </si>
  <si>
    <t xml:space="preserve"> Installation de gaz avec réducteur</t>
  </si>
  <si>
    <t xml:space="preserve"> Installation d'eau chaude et froide avec pompe d'environ 2,9 Bar</t>
  </si>
  <si>
    <t xml:space="preserve"> Chauffe-eau 30 l., eau chaude dans deux salles de bain et la cuisine</t>
  </si>
  <si>
    <t xml:space="preserve"> Réservoir d'eau douce - 240 l. + indicateur et capteur</t>
  </si>
  <si>
    <t xml:space="preserve"> Réservoir de carburant d'environ 180 l. + indicateur et capteur</t>
  </si>
  <si>
    <t xml:space="preserve"> Réservoir à eaux noires d'environ 180 l. avec broyeur, indicateur de niveau, possibilité d'aspirer les eaux noires dans le port ou de les évacuer par la pompe du broyeur vers l'extérieur.</t>
  </si>
  <si>
    <t xml:space="preserve"> 1 extincteur dans le mess - 2 kg</t>
  </si>
  <si>
    <t xml:space="preserve"> 2 x fenêtres latérales coulissantes</t>
  </si>
  <si>
    <t xml:space="preserve"> Plancher HPL dans la cabine</t>
  </si>
  <si>
    <t xml:space="preserve"> SYSTÈME ÉLECTRIQUE</t>
  </si>
  <si>
    <t xml:space="preserve"> Éclairage de navigation à LED (blanc à l'avant sur le toit, blanc à l'arrière sur le module sous les rails des sièges du cockpit)</t>
  </si>
  <si>
    <t xml:space="preserve"> Éclairage intérieur LED (plafonniers et bandes LED sur les armoires, dans la cuisine et le salon près du canapé en forme de C)</t>
  </si>
  <si>
    <t xml:space="preserve"> Éclairage extérieur dans le cockpit - 6pcs ; sous la marche droite - 1pc, sur les passes-avant - 2pcs, dans le canapé - 3pcs</t>
  </si>
  <si>
    <t xml:space="preserve"> Tableau électrique avec interrupteurs et fusibles (sur le côté droit devant la cabine avant)</t>
  </si>
  <si>
    <t xml:space="preserve"> Signal sonore - interrupteur sur la console dans le cockpit</t>
  </si>
  <si>
    <t xml:space="preserve"> 2 x pompes de cale électriques</t>
  </si>
  <si>
    <t xml:space="preserve"> 4 prises USB doubles (1 pc. près de la console, dans chaque cabine et mess (3 pc.) sans salle de bain)</t>
  </si>
  <si>
    <t xml:space="preserve"> Indicateur de la tension actuelle de la batterie (à droite devant la cabine avant).</t>
  </si>
  <si>
    <t xml:space="preserve"> Protection de la batterie vitale contre la décharge totale (Battery Protect)</t>
  </si>
  <si>
    <t xml:space="preserve"> Système de surveillance de la corrosion MerCathode</t>
  </si>
  <si>
    <t xml:space="preserve"> Propulseur d'étrave avec panneau de commande sur le poste de pilotage principal dans le cockpit VETUS 185 mm.-4,4kW    </t>
  </si>
  <si>
    <t xml:space="preserve"> Moteur in-bord Yanmar 57 cv avec ligne d'arbre, gouvernail, hélice et extincteur automatique</t>
  </si>
  <si>
    <t xml:space="preserve"> PONT</t>
  </si>
  <si>
    <t xml:space="preserve"> Couleur non standard du gelcoat de la coque : beige, gris ou bleu marine.</t>
  </si>
  <si>
    <t xml:space="preserve"> Anti-fouling (blanche, grise, bleu marine ou noire)</t>
  </si>
  <si>
    <t xml:space="preserve"> Passerelle d'étrave avec remplissage en teck naturel </t>
  </si>
  <si>
    <t xml:space="preserve"> Guindeau électrique piloté depuis la proue et le poste de pilotage 1000 W ; chaîne galvanisée 8mm - 30m de long, ancre transition coque, ancre galvanisée - 16 kg avec émerillon (échelle de passerelle de proue nécessaire), alimentation par la batterie du propulseur d'étrave                                                   </t>
  </si>
  <si>
    <t xml:space="preserve"> Jeu d'ancrage manuel (ancre 10 kg. inox avec 30m de sangle sur rouleau et poignée)</t>
  </si>
  <si>
    <t xml:space="preserve"> Kit de pare-battages : 2 x triple paniers + 6 pare-battages blancs + deux amarres supplémentaires D14 (2 x 20m)</t>
  </si>
  <si>
    <t xml:space="preserve"> Matelas pour deux sièges avant doubles (gris) avec possibilité de transformation en literie (supports en planche 3 éléments)</t>
  </si>
  <si>
    <t xml:space="preserve"> Table en teck naturel sur le pont avant</t>
  </si>
  <si>
    <t xml:space="preserve"> Teck naturel sur les passe-avants (joints noirs)</t>
  </si>
  <si>
    <t xml:space="preserve"> Teck naturel sur la plate-forme arrière (joints noirs)</t>
  </si>
  <si>
    <t xml:space="preserve"> Deuxième console de pilotage supplémentaire dans la cabine ; volant, poignée, panneau moteur start-stop, double port USB, essuie-glace côté barreur, panneau de commande du propulseur d'étrave, siège de barreur double avec dossier, interrupteur de signal audio (si sélectionné : interrupteur guindeau et propulseur de poupe)</t>
  </si>
  <si>
    <t xml:space="preserve"> Siège avec dossier rabattable à la table du carré (option possible si la deuxième console de commande supplémentaire dans la cabine n'est pas sélectionnée) </t>
  </si>
  <si>
    <t xml:space="preserve"> Four de 60 cm de large avec micro-ondes et grill installé sous la cuisinière à gaz (alimentation électrique uniquement lorsque le câble du port est connecté)</t>
  </si>
  <si>
    <t xml:space="preserve"> Plan de travail en corian dans la cuisine (au lieu du contreplaqué plaqué HPL)</t>
  </si>
  <si>
    <t xml:space="preserve"> Moustiquaire avec store occultant pour l'écoutille de la couchette avant Lewmar Flush 44</t>
  </si>
  <si>
    <t xml:space="preserve"> Hublot Lewmar Flush 3 monté dans la partie arrière de la cabine arrière</t>
  </si>
  <si>
    <t xml:space="preserve"> Rideaux sur les vitres latérales et la fenêtre avant dans le carré</t>
  </si>
  <si>
    <t xml:space="preserve"> Rideaux dans la cabine avant et la salle de bain</t>
  </si>
  <si>
    <t xml:space="preserve"> Rideaux dans la cabine arrière et la salle de bain</t>
  </si>
  <si>
    <t xml:space="preserve"> Chauffe-eau 60L au lieu du chauffe-eau standard 30L - supplément</t>
  </si>
  <si>
    <t xml:space="preserve"> Pompage de l'eau de la douche dans le réservoir d'eaux noires (si cette option n'est pas choisie, l'eau sale de la douche sort donc directement en dehors du bateau).</t>
  </si>
  <si>
    <t xml:space="preserve"> Tapis de sol dans les cabines, couleur : gris ou brune</t>
  </si>
  <si>
    <t xml:space="preserve"> Tapis de sol dans le carré, couleur : gris ou brune</t>
  </si>
  <si>
    <t xml:space="preserve"> TV 22' pour 12 V avec antenne numérique DVBT-2 et support régulé - Dans la cabine avant (à l'avant sur la paroi ou sur la cloison verticale gauche sous le panneau avant)</t>
  </si>
  <si>
    <t xml:space="preserve"> TV 22' pour 12V avec antenne numérique DVBT-2 et support régulé - Dans la cabine arrière (sur la paroi avant)</t>
  </si>
  <si>
    <t xml:space="preserve"> TV 22' pour 12V avec antenne numérique DVBT-2 et support régulé - Dans le carré (sur le mur de droite de l'intérieur)</t>
  </si>
  <si>
    <t xml:space="preserve"> Radio Fushion avec deux panneaux de commande (cockpit, carré) + 4 haut-parleurs (2 x dans le carré + 2 x étanches dans le cockpit)</t>
  </si>
  <si>
    <t xml:space="preserve"> Réfrigérateur - 49L lnox pour 12V dans le cockpit</t>
  </si>
  <si>
    <t xml:space="preserve"> Trappe de toit en carré avec ouverture électrique Webasto Blue Series Bluesky 810x912 mm avec store occultant (option échangeable avec le climatiseur - option n° 31)</t>
  </si>
  <si>
    <t xml:space="preserve"> Trappe de toit en carré avec ouverture manuelle Webasto Blue Series Bluesky 810x912 mm, avec store occultant (option échangeable avec le climatiseur - option n° 30)</t>
  </si>
  <si>
    <t xml:space="preserve"> Essuie-glace supplémentaire à gauche sur la vitre avant au poste de pilotage supplémentaire</t>
  </si>
  <si>
    <t xml:space="preserve"> Essuie-glace supplémentaire au poste de pilotage en cockpit</t>
  </si>
  <si>
    <t xml:space="preserve"> Lumière de recherche sur le toit avec régulation électrique par télécommande sans fil</t>
  </si>
  <si>
    <t xml:space="preserve"> Onduleur de 12V à 220V (3000W) - batterie supplémentaire nécessaire, prises d'alimentation 230V dans la cuisine</t>
  </si>
  <si>
    <t xml:space="preserve"> Indicateur multifonction Raymarine 7'', MFD avec Real Vision 3D intégré, sonar 600W avec transducteur de tableau arrière RV-100 + carte Navionics au choix : 44XG-Carte de la mer Baltique (Pologne, Lituanie, Lettonie, Finlande, Suède) ou 46XG-Europe centrale et occidentale (Allemagne, Pays-Bas, Belgique, France) ,montage sur le poste de pilotage principal dans le cockpit.</t>
  </si>
  <si>
    <t xml:space="preserve"> Multifonction Raymarine 7" sur poste de pilotage supplémentaire dans le carré.</t>
  </si>
  <si>
    <t xml:space="preserve"> Indicateur multifonction Raymarine 9'', MFD avec Real Vision 3D intégré, sonar 600W avec transducteur de tableau arrière RV-100 + carte Navionics au choix : 44XG-Carte de la mer Baltique (Pologne, Lituanie, Lettonie, Finlande, Suède) ou 46XG-Europe centrale et occidentale (Allemagne, Pays-Bas, Belgique, France) ,montage sur le poste de pilotage principal dans le cockpit.</t>
  </si>
  <si>
    <t xml:space="preserve"> Multifonction Raymarine 9" sur poste de pilotage supplémentaire dans le carré.</t>
  </si>
  <si>
    <t xml:space="preserve"> 3 prises USB doubles (couchette avant-1 pcs, couchette arrière -1 pcs, carré-1 pcs)</t>
  </si>
  <si>
    <t xml:space="preserve"> Prise 230V supplémentaire</t>
  </si>
  <si>
    <t xml:space="preserve"> Batterie supplémentaire 165Ah. (gel)</t>
  </si>
  <si>
    <t xml:space="preserve"> Panneaux solaires sur le toit, puissance d'environ 300W + régulateur de charge</t>
  </si>
  <si>
    <t xml:space="preserve"> Paiement supplémentaire pour un propulseur d'étrave de plus grande puissance : VETUS 5,7kW tunnel 185 mm, au lieu du propulseur standard (4,4kW)</t>
  </si>
  <si>
    <t xml:space="preserve"> Propulseur de poupe VETUS 4.4kW + batterie au gel 165Ah (option échangeable avec l'option n° 46)</t>
  </si>
  <si>
    <t xml:space="preserve"> Propulseur de poupe VETUS 5.7kW + batterie au gel 165Ah (option échangeable avec l'option n° 45)</t>
  </si>
  <si>
    <t xml:space="preserve"> Ensemble propulseur sans balai BOW PRO 65 kgf (proue + poupe), commande proportionnelle pour des manœuvres précises à bâbord - à la place du propulseur de proue de la version standard. </t>
  </si>
  <si>
    <t xml:space="preserve"> Indicateur d'inclinaison de la commande du gouvernail (sur la console principale dans le cockpit)</t>
  </si>
  <si>
    <t xml:space="preserve"> Système de chauffage Webasto WEBASTO EVO 55 (air chaud dans les couchettes avant et arrière, le carré, les salles de bain avant et arrière et le cockpit).</t>
  </si>
  <si>
    <t xml:space="preserve"> Air conditionné 12000 BTU (seulement avec la connexion avec le fil 220V dans la zone portuaire)( option interchangeable avec la trappe de toit électrique option no.30) -disponibilité à confirmer</t>
  </si>
  <si>
    <t>V</t>
  </si>
  <si>
    <t xml:space="preserve"> Teck naturel dans le cockpit (joints noirs)</t>
  </si>
  <si>
    <t xml:space="preserve"> Evier eau chaude/froide pour module cuisine dans le cockpit (échangeable avec l'option n° 53)</t>
  </si>
  <si>
    <t xml:space="preserve"> Gril électrique 230V alimenté par le module de cuisine dans le cockpit (échangeable avec l'option n° 52)</t>
  </si>
  <si>
    <t xml:space="preserve"> Bouteille de gaz vide (capacité 3 kg ) + kit de montage</t>
  </si>
  <si>
    <t xml:space="preserve"> Évacuation de toutes les sorties d'eau vers le réservoir à déchets - aucune sortie à l'extérieur du bateau. </t>
  </si>
  <si>
    <t xml:space="preserve"> Douche arrière (eau chaude/froide), prise d'eau du réservoir d'eau douce</t>
  </si>
  <si>
    <t xml:space="preserve"> Système d'eau pour le nettoyage du pont, prise d'eau de l'extérieur</t>
  </si>
  <si>
    <t>VI</t>
  </si>
  <si>
    <t xml:space="preserve"> Mise à jour des spécifications après approbation de la commande - (paiement pour une modification de la commande)</t>
  </si>
  <si>
    <t>VII</t>
  </si>
  <si>
    <t xml:space="preserve"> Protection du bateau pour le transport par le polyane thermorétracteable</t>
  </si>
  <si>
    <t xml:space="preserve"> REMARQUES</t>
  </si>
  <si>
    <t xml:space="preserve"> L'annulation de la commande entraîne la perte du montant du versement de l'acompte                                                                                                                   </t>
  </si>
  <si>
    <t xml:space="preserve"> Une fois la commande approuvée, toute modification fait l'objet d'un nouveau devis.</t>
  </si>
  <si>
    <t xml:space="preserve"> La date de production est valable à condition que le versement d'un acompte soit effectué jusqu'à la date suivante </t>
  </si>
  <si>
    <t xml:space="preserve"> Tout retard dans le paiement de l'avance jusqu'à 14 jours peut entraîner le report de la date de fin de production du bateau, sinon l'offre expirera.</t>
  </si>
  <si>
    <t xml:space="preserve"> La facture finale pour le paiement est semée dans le mois où le bateau est produit.</t>
  </si>
  <si>
    <t xml:space="preserve"> Après paiement de la facture finale du bateau par le client, le bateau est laissé au chantier du Balt-Yacht à la disposition du client.</t>
  </si>
  <si>
    <t xml:space="preserve"> Si le transport est du côté de l'Acheteur, et que l'Acheteur ou l'entreprise de transport louée par l'Acheteur ne dispose pas d'un véhicule adapté pour transporter le type de bateau acheté, le Chantier peut refuser de procéder au chargement. Le conducteur peut conduire pour le chargement les jours ouvrables du lundi au vendredi de 7h30 à 13h30. Le chargement a lieu au chantier naval sans frais et à partir de ce moment, la responsabilité du bateau repose sur l'Acheteur.</t>
  </si>
  <si>
    <t xml:space="preserve"> Le vendeur se réserve le droit de reporter la date de fabrication du bateau en cas de force majeure (y compris l'épidémie Covid-19) ou de pénurie de matériel causée par une épidémie indépendante de la volonté du vendeur. Dans cette situation, le Vendeur fixera une nouvelle date possible de prise en charge du bateau. Le Vendeur ne sera pas responsable des dommages résultant de ce report.</t>
  </si>
  <si>
    <t xml:space="preserve"> AUTRES</t>
  </si>
  <si>
    <t xml:space="preserve"> COCKPIT</t>
  </si>
  <si>
    <t xml:space="preserve"> CHAUFFAGE ET CLIMATISATION</t>
  </si>
  <si>
    <r>
      <t xml:space="preserve">  MOTEURS INBORD -</t>
    </r>
    <r>
      <rPr>
        <i/>
        <sz val="24"/>
        <color rgb="FF002060"/>
        <rFont val="Arial"/>
        <family val="2"/>
      </rPr>
      <t xml:space="preserve"> ( disponibilité à confirmer )</t>
    </r>
  </si>
  <si>
    <t xml:space="preserve"> (*) Nos prix sont donnés à titre indicatif et sont susceptibles d’être modifiés à tout moment. Seuls les prix figurant sur le bon de commande dûment accepté sont fermes et définitifs. </t>
  </si>
  <si>
    <t>https://www.yacht-broker.fr/bateaux-neufs/bateaux-moteur-neufs/balt-yacht-france/bateau-balt-37-grand</t>
  </si>
  <si>
    <t xml:space="preserve"> Moteur diesel Yanmar 80CV (supplément pour moteur 57CV)</t>
  </si>
  <si>
    <t xml:space="preserve"> Moteur diesel Yanmar 110CV (supplément pour moteur 57CV)</t>
  </si>
  <si>
    <t xml:space="preserve"> Moteur diesel NANNI 115CV (supplément pour moteur 57CV)</t>
  </si>
  <si>
    <t>CONFIGURATEUR / DEMANDE DE DEVIS</t>
  </si>
  <si>
    <t xml:space="preserve"> Escalier du cockpit - carré</t>
  </si>
  <si>
    <t xml:space="preserve"> Réfrigérateur 130L dans le carré</t>
  </si>
  <si>
    <t xml:space="preserve"> 1 x batterie 110Ah (démarrage)</t>
  </si>
  <si>
    <t xml:space="preserve"> 1 x batterie 165Ah (propulseur d'étrave et guindeau - si choisi)</t>
  </si>
  <si>
    <t xml:space="preserve"> Chargeur de batterie à bâbord d'environ 70A., prises à bâbord 2 x 16A et câbles à bâbord 2,5mm² - 15m., 4 prises 230V (2 dans la cuisine, 1 dans la cabine avant, 1 dans la cabine arrière)</t>
  </si>
  <si>
    <t xml:space="preserve"> Bande de défense supplémentaire sur la coque</t>
  </si>
  <si>
    <t xml:space="preserve"> PONT ET COCKPIT</t>
  </si>
  <si>
    <t xml:space="preserve">ÉQUIPEMENT STANDARD DU BALT 37 GRAND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</si>
</sst>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 [$€-407];\-#,##0\ [$€-407]"/>
    <numFmt numFmtId="165" formatCode="yyyy\-mm\-dd"/>
    <numFmt numFmtId="166" formatCode="#,##0\ [$€-407];[Red]\-#,##0\ [$€-407]"/>
    <numFmt numFmtId="167" formatCode="_-* #,##0.00\ [$€-40C]_-;\-* #,##0.00\ [$€-40C]_-;_-* &quot;-&quot;??\ [$€-40C]_-;_-@_-"/>
  </numFmts>
  <fonts count="72" x14ac:knownFonts="1">
    <font>
      <sz val="11"/>
      <color theme="1"/>
      <name val="Calibri"/>
      <family val="2"/>
      <scheme val="minor"/>
    </font>
    <font>
      <sz val="10"/>
      <name val="Arial CE"/>
      <family val="2"/>
      <charset val="238"/>
    </font>
    <font>
      <b/>
      <sz val="48"/>
      <color rgb="FF002060"/>
      <name val="Arial"/>
      <family val="2"/>
    </font>
    <font>
      <u/>
      <sz val="11"/>
      <color theme="10"/>
      <name val="Calibri"/>
      <family val="2"/>
      <scheme val="minor"/>
    </font>
    <font>
      <sz val="11"/>
      <color theme="1"/>
      <name val="Calibri"/>
      <family val="2"/>
      <scheme val="minor"/>
    </font>
    <font>
      <sz val="26"/>
      <color rgb="FF002060"/>
      <name val="Arial"/>
      <family val="2"/>
    </font>
    <font>
      <sz val="14"/>
      <name val="Arial"/>
      <family val="2"/>
    </font>
    <font>
      <sz val="11"/>
      <color theme="1"/>
      <name val="Arial"/>
      <family val="2"/>
    </font>
    <font>
      <b/>
      <sz val="28"/>
      <color rgb="FF002060"/>
      <name val="Arial"/>
      <family val="2"/>
    </font>
    <font>
      <sz val="28"/>
      <color rgb="FF002060"/>
      <name val="Arial"/>
      <family val="2"/>
    </font>
    <font>
      <b/>
      <sz val="18"/>
      <color rgb="FF002060"/>
      <name val="Arial"/>
      <family val="2"/>
    </font>
    <font>
      <sz val="18"/>
      <color theme="1"/>
      <name val="Arial"/>
      <family val="2"/>
    </font>
    <font>
      <sz val="28"/>
      <color theme="1"/>
      <name val="Arial"/>
      <family val="2"/>
    </font>
    <font>
      <sz val="28"/>
      <name val="Arial"/>
      <family val="2"/>
    </font>
    <font>
      <b/>
      <sz val="18"/>
      <color theme="1"/>
      <name val="Arial"/>
      <family val="2"/>
    </font>
    <font>
      <sz val="16"/>
      <color rgb="FF002060"/>
      <name val="Arial"/>
      <family val="2"/>
    </font>
    <font>
      <sz val="18"/>
      <color rgb="FF002060"/>
      <name val="Arial"/>
      <family val="2"/>
    </font>
    <font>
      <sz val="20"/>
      <color rgb="FF002060"/>
      <name val="Arial"/>
      <family val="2"/>
    </font>
    <font>
      <sz val="24"/>
      <color rgb="FF002060"/>
      <name val="Arial"/>
      <family val="2"/>
    </font>
    <font>
      <sz val="26"/>
      <name val="Arial"/>
      <family val="2"/>
    </font>
    <font>
      <b/>
      <sz val="44"/>
      <name val="Arial"/>
      <family val="2"/>
    </font>
    <font>
      <b/>
      <sz val="26"/>
      <name val="Arial"/>
      <family val="2"/>
    </font>
    <font>
      <b/>
      <sz val="36"/>
      <color rgb="FF002060"/>
      <name val="Arial"/>
      <family val="2"/>
    </font>
    <font>
      <sz val="36"/>
      <color theme="1"/>
      <name val="Arial"/>
      <family val="2"/>
    </font>
    <font>
      <b/>
      <sz val="26"/>
      <color rgb="FF002060"/>
      <name val="Arial"/>
      <family val="2"/>
    </font>
    <font>
      <b/>
      <sz val="24"/>
      <color rgb="FF002060"/>
      <name val="Arial"/>
      <family val="2"/>
    </font>
    <font>
      <b/>
      <sz val="16"/>
      <color rgb="FF002060"/>
      <name val="Arial"/>
      <family val="2"/>
    </font>
    <font>
      <b/>
      <sz val="22"/>
      <color rgb="FF002060"/>
      <name val="Arial"/>
      <family val="2"/>
    </font>
    <font>
      <b/>
      <sz val="18"/>
      <name val="Arial"/>
      <family val="2"/>
    </font>
    <font>
      <b/>
      <i/>
      <sz val="26"/>
      <name val="Arial"/>
      <family val="2"/>
    </font>
    <font>
      <b/>
      <sz val="40"/>
      <color rgb="FF002060"/>
      <name val="Arial"/>
      <family val="2"/>
    </font>
    <font>
      <b/>
      <i/>
      <u/>
      <sz val="24"/>
      <name val="Arial"/>
      <family val="2"/>
    </font>
    <font>
      <b/>
      <sz val="26"/>
      <color theme="1"/>
      <name val="Arial"/>
      <family val="2"/>
    </font>
    <font>
      <b/>
      <sz val="22"/>
      <name val="Arial"/>
      <family val="2"/>
    </font>
    <font>
      <b/>
      <sz val="20"/>
      <name val="Arial"/>
      <family val="2"/>
    </font>
    <font>
      <sz val="22"/>
      <color theme="1"/>
      <name val="Arial"/>
      <family val="2"/>
    </font>
    <font>
      <sz val="24"/>
      <color theme="1"/>
      <name val="Arial"/>
      <family val="2"/>
    </font>
    <font>
      <sz val="20"/>
      <name val="Arial"/>
      <family val="2"/>
    </font>
    <font>
      <b/>
      <i/>
      <sz val="10"/>
      <name val="Arial"/>
      <family val="2"/>
    </font>
    <font>
      <sz val="10"/>
      <name val="Arial"/>
      <family val="2"/>
    </font>
    <font>
      <b/>
      <i/>
      <sz val="14"/>
      <name val="Arial"/>
      <family val="2"/>
    </font>
    <font>
      <b/>
      <sz val="18"/>
      <color rgb="FFFF0000"/>
      <name val="Arial"/>
      <family val="2"/>
    </font>
    <font>
      <u/>
      <sz val="22"/>
      <color theme="10"/>
      <name val="Arial"/>
      <family val="2"/>
    </font>
    <font>
      <b/>
      <i/>
      <sz val="12"/>
      <name val="Arial"/>
      <family val="2"/>
    </font>
    <font>
      <sz val="16"/>
      <name val="Arial"/>
      <family val="2"/>
    </font>
    <font>
      <b/>
      <sz val="20"/>
      <color indexed="8"/>
      <name val="Arial"/>
      <family val="2"/>
    </font>
    <font>
      <b/>
      <sz val="18"/>
      <color indexed="63"/>
      <name val="Arial"/>
      <family val="2"/>
    </font>
    <font>
      <sz val="24"/>
      <name val="Arial"/>
      <family val="2"/>
    </font>
    <font>
      <sz val="24"/>
      <color indexed="10"/>
      <name val="Arial"/>
      <family val="2"/>
    </font>
    <font>
      <sz val="24"/>
      <color indexed="8"/>
      <name val="Arial"/>
      <family val="2"/>
    </font>
    <font>
      <sz val="18"/>
      <color indexed="63"/>
      <name val="Arial"/>
      <family val="2"/>
    </font>
    <font>
      <b/>
      <i/>
      <u/>
      <sz val="26"/>
      <color indexed="8"/>
      <name val="Arial"/>
      <family val="2"/>
    </font>
    <font>
      <sz val="12"/>
      <name val="Arial"/>
      <family val="2"/>
    </font>
    <font>
      <i/>
      <sz val="16"/>
      <color indexed="8"/>
      <name val="Arial"/>
      <family val="2"/>
    </font>
    <font>
      <b/>
      <i/>
      <sz val="18"/>
      <color indexed="8"/>
      <name val="Arial"/>
      <family val="2"/>
    </font>
    <font>
      <b/>
      <u/>
      <sz val="28"/>
      <color rgb="FF002060"/>
      <name val="Arial"/>
      <family val="2"/>
    </font>
    <font>
      <sz val="26"/>
      <color indexed="8"/>
      <name val="Arial"/>
      <family val="2"/>
    </font>
    <font>
      <sz val="24"/>
      <color theme="8" tint="-0.499984740745262"/>
      <name val="Arial"/>
      <family val="2"/>
    </font>
    <font>
      <sz val="24"/>
      <color indexed="56"/>
      <name val="Arial"/>
      <family val="2"/>
    </font>
    <font>
      <sz val="24"/>
      <color rgb="FF00B0F0"/>
      <name val="Arial"/>
      <family val="2"/>
    </font>
    <font>
      <sz val="26"/>
      <color theme="8" tint="-0.499984740745262"/>
      <name val="Arial"/>
      <family val="2"/>
    </font>
    <font>
      <sz val="14"/>
      <color indexed="8"/>
      <name val="Arial"/>
      <family val="2"/>
    </font>
    <font>
      <sz val="24"/>
      <color rgb="FFFF0000"/>
      <name val="Arial"/>
      <family val="2"/>
    </font>
    <font>
      <b/>
      <u/>
      <sz val="26"/>
      <color rgb="FF002060"/>
      <name val="Arial"/>
      <family val="2"/>
    </font>
    <font>
      <b/>
      <i/>
      <sz val="26"/>
      <color rgb="FF002060"/>
      <name val="Arial"/>
      <family val="2"/>
    </font>
    <font>
      <b/>
      <u/>
      <sz val="22"/>
      <color rgb="FF002060"/>
      <name val="Arial"/>
      <family val="2"/>
    </font>
    <font>
      <sz val="18"/>
      <name val="Arial"/>
      <family val="2"/>
    </font>
    <font>
      <i/>
      <sz val="24"/>
      <color rgb="FF002060"/>
      <name val="Arial"/>
      <family val="2"/>
    </font>
    <font>
      <i/>
      <sz val="18"/>
      <color rgb="FF002060"/>
      <name val="Arial"/>
      <family val="2"/>
    </font>
    <font>
      <sz val="22"/>
      <name val="Arial"/>
      <family val="2"/>
    </font>
    <font>
      <b/>
      <sz val="28"/>
      <color theme="8" tint="-0.499984740745262"/>
      <name val="Arial"/>
      <family val="2"/>
    </font>
    <font>
      <u/>
      <sz val="18"/>
      <color theme="10"/>
      <name val="Arial"/>
      <family val="2"/>
    </font>
  </fonts>
  <fills count="9">
    <fill>
      <patternFill patternType="none"/>
    </fill>
    <fill>
      <patternFill patternType="gray125"/>
    </fill>
    <fill>
      <patternFill patternType="solid">
        <fgColor theme="0"/>
        <bgColor indexed="49"/>
      </patternFill>
    </fill>
    <fill>
      <patternFill patternType="solid">
        <fgColor theme="0"/>
        <bgColor indexed="64"/>
      </patternFill>
    </fill>
    <fill>
      <patternFill patternType="solid">
        <fgColor theme="0"/>
        <bgColor indexed="34"/>
      </patternFill>
    </fill>
    <fill>
      <patternFill patternType="solid">
        <fgColor theme="0"/>
        <bgColor indexed="13"/>
      </patternFill>
    </fill>
    <fill>
      <patternFill patternType="solid">
        <fgColor theme="4" tint="0.39997558519241921"/>
        <bgColor indexed="13"/>
      </patternFill>
    </fill>
    <fill>
      <patternFill patternType="solid">
        <fgColor theme="4" tint="0.39997558519241921"/>
        <bgColor indexed="64"/>
      </patternFill>
    </fill>
    <fill>
      <patternFill patternType="solid">
        <fgColor theme="4" tint="0.39997558519241921"/>
        <bgColor indexed="49"/>
      </patternFill>
    </fill>
  </fills>
  <borders count="72">
    <border>
      <left/>
      <right/>
      <top/>
      <bottom/>
      <diagonal/>
    </border>
    <border>
      <left/>
      <right/>
      <top/>
      <bottom style="double">
        <color indexed="64"/>
      </bottom>
      <diagonal/>
    </border>
    <border>
      <left/>
      <right/>
      <top style="double">
        <color indexed="64"/>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style="hair">
        <color indexed="8"/>
      </top>
      <bottom/>
      <diagonal/>
    </border>
    <border>
      <left/>
      <right/>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n">
        <color indexed="64"/>
      </left>
      <right/>
      <top style="thick">
        <color indexed="8"/>
      </top>
      <bottom style="thin">
        <color indexed="64"/>
      </bottom>
      <diagonal/>
    </border>
    <border>
      <left/>
      <right style="thin">
        <color indexed="8"/>
      </right>
      <top style="thick">
        <color indexed="8"/>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ck">
        <color indexed="8"/>
      </bottom>
      <diagonal/>
    </border>
    <border>
      <left/>
      <right/>
      <top style="thin">
        <color indexed="8"/>
      </top>
      <bottom style="thick">
        <color indexed="8"/>
      </bottom>
      <diagonal/>
    </border>
    <border>
      <left/>
      <right/>
      <top style="hair">
        <color indexed="8"/>
      </top>
      <bottom style="thick">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top style="medium">
        <color indexed="64"/>
      </top>
      <bottom/>
      <diagonal/>
    </border>
    <border>
      <left style="hair">
        <color indexed="8"/>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cellStyleXfs>
  <cellXfs count="283">
    <xf numFmtId="0" fontId="0" fillId="0" borderId="0" xfId="0"/>
    <xf numFmtId="0" fontId="5" fillId="0" borderId="12" xfId="0" applyFont="1" applyBorder="1" applyAlignment="1">
      <alignment horizontal="left" vertical="center" wrapText="1"/>
    </xf>
    <xf numFmtId="0" fontId="6" fillId="0" borderId="0" xfId="0" applyFont="1" applyBorder="1" applyAlignment="1">
      <alignment horizontal="center" vertical="center"/>
    </xf>
    <xf numFmtId="0" fontId="8" fillId="3" borderId="0" xfId="0" applyFont="1" applyFill="1" applyBorder="1" applyAlignment="1">
      <alignment horizontal="left" vertical="center"/>
    </xf>
    <xf numFmtId="0" fontId="8" fillId="3" borderId="0" xfId="0" applyFont="1" applyFill="1" applyBorder="1" applyAlignment="1">
      <alignment horizontal="center" vertical="center"/>
    </xf>
    <xf numFmtId="4" fontId="8" fillId="3" borderId="0" xfId="0" applyNumberFormat="1" applyFont="1" applyFill="1" applyBorder="1" applyAlignment="1">
      <alignment horizontal="center" vertical="center"/>
    </xf>
    <xf numFmtId="0" fontId="13" fillId="3" borderId="0" xfId="0" applyFont="1" applyFill="1" applyAlignment="1">
      <alignment horizontal="center" vertical="center"/>
    </xf>
    <xf numFmtId="0" fontId="7" fillId="0" borderId="0" xfId="0" applyFont="1"/>
    <xf numFmtId="0" fontId="18" fillId="3" borderId="0" xfId="0" applyFont="1" applyFill="1" applyBorder="1" applyAlignment="1">
      <alignment horizontal="center" vertical="center"/>
    </xf>
    <xf numFmtId="0" fontId="18" fillId="0" borderId="0" xfId="0" applyFont="1" applyBorder="1" applyAlignment="1">
      <alignment horizontal="left" vertical="center" wrapText="1"/>
    </xf>
    <xf numFmtId="0" fontId="18" fillId="0" borderId="0" xfId="0" applyFont="1" applyBorder="1" applyAlignment="1">
      <alignment horizontal="center" vertical="center" wrapText="1"/>
    </xf>
    <xf numFmtId="164" fontId="19" fillId="0" borderId="0" xfId="0" applyNumberFormat="1" applyFont="1" applyBorder="1" applyAlignment="1">
      <alignment horizontal="center" vertical="center"/>
    </xf>
    <xf numFmtId="0" fontId="20" fillId="0" borderId="0" xfId="0" applyFont="1" applyBorder="1" applyAlignment="1">
      <alignment horizontal="center" vertical="center"/>
    </xf>
    <xf numFmtId="0" fontId="19" fillId="0" borderId="0" xfId="0" applyFont="1" applyFill="1" applyBorder="1" applyAlignment="1">
      <alignment horizontal="center" vertical="center"/>
    </xf>
    <xf numFmtId="166" fontId="21" fillId="0" borderId="0" xfId="0" applyNumberFormat="1" applyFont="1" applyFill="1" applyBorder="1" applyAlignment="1">
      <alignment horizontal="center" vertical="center"/>
    </xf>
    <xf numFmtId="0" fontId="26" fillId="0" borderId="0" xfId="0" applyFont="1" applyAlignment="1">
      <alignment horizontal="center" vertical="center"/>
    </xf>
    <xf numFmtId="0" fontId="7" fillId="0" borderId="0" xfId="0" applyFont="1" applyAlignment="1">
      <alignment horizontal="center" vertical="center"/>
    </xf>
    <xf numFmtId="0" fontId="28" fillId="3" borderId="0" xfId="0" applyFont="1" applyFill="1" applyBorder="1" applyAlignment="1">
      <alignment horizontal="center" vertical="center"/>
    </xf>
    <xf numFmtId="0" fontId="8" fillId="0" borderId="0" xfId="0" applyFont="1" applyFill="1" applyBorder="1" applyAlignment="1">
      <alignment horizontal="center" vertical="center"/>
    </xf>
    <xf numFmtId="3" fontId="29" fillId="0" borderId="0" xfId="0" applyNumberFormat="1" applyFont="1" applyBorder="1" applyAlignment="1">
      <alignment horizontal="center" vertical="center"/>
    </xf>
    <xf numFmtId="4" fontId="31" fillId="0" borderId="0" xfId="0" applyNumberFormat="1" applyFont="1" applyBorder="1" applyAlignment="1">
      <alignment horizontal="center" vertical="center"/>
    </xf>
    <xf numFmtId="165" fontId="28" fillId="7" borderId="22" xfId="0" applyNumberFormat="1" applyFont="1" applyFill="1" applyBorder="1" applyAlignment="1">
      <alignment horizontal="center" vertical="center"/>
    </xf>
    <xf numFmtId="0" fontId="26" fillId="7" borderId="27" xfId="0" applyFont="1" applyFill="1" applyBorder="1" applyAlignment="1">
      <alignment horizontal="center" vertical="center" wrapText="1"/>
    </xf>
    <xf numFmtId="164" fontId="25" fillId="0" borderId="31" xfId="0" applyNumberFormat="1" applyFont="1" applyBorder="1" applyAlignment="1">
      <alignment horizontal="center" vertical="center"/>
    </xf>
    <xf numFmtId="164" fontId="25" fillId="0" borderId="35" xfId="0" applyNumberFormat="1" applyFont="1" applyBorder="1" applyAlignment="1">
      <alignment horizontal="center" vertical="center"/>
    </xf>
    <xf numFmtId="164" fontId="25" fillId="3" borderId="35" xfId="0" applyNumberFormat="1" applyFont="1" applyFill="1" applyBorder="1" applyAlignment="1">
      <alignment horizontal="center" vertical="center"/>
    </xf>
    <xf numFmtId="164" fontId="25" fillId="0" borderId="37" xfId="0" applyNumberFormat="1" applyFont="1" applyBorder="1" applyAlignment="1">
      <alignment horizontal="center" vertical="center"/>
    </xf>
    <xf numFmtId="166" fontId="21" fillId="0" borderId="39" xfId="0" applyNumberFormat="1" applyFont="1" applyFill="1" applyBorder="1" applyAlignment="1">
      <alignment horizontal="center" vertical="center"/>
    </xf>
    <xf numFmtId="166" fontId="21" fillId="0" borderId="40" xfId="0" applyNumberFormat="1" applyFont="1" applyFill="1" applyBorder="1" applyAlignment="1">
      <alignment horizontal="center" vertical="center"/>
    </xf>
    <xf numFmtId="166" fontId="21" fillId="0" borderId="44" xfId="0" applyNumberFormat="1" applyFont="1" applyFill="1" applyBorder="1" applyAlignment="1">
      <alignment horizontal="center" vertical="center"/>
    </xf>
    <xf numFmtId="0" fontId="24" fillId="5" borderId="0" xfId="0" applyFont="1" applyFill="1" applyBorder="1" applyAlignment="1">
      <alignment horizontal="center" vertical="center"/>
    </xf>
    <xf numFmtId="44" fontId="32" fillId="0" borderId="0" xfId="3" applyFont="1" applyBorder="1" applyAlignment="1">
      <alignment horizontal="center" vertical="center"/>
    </xf>
    <xf numFmtId="0" fontId="33" fillId="0" borderId="0" xfId="0" applyFont="1" applyBorder="1" applyAlignment="1">
      <alignment horizontal="center" vertical="center" wrapText="1"/>
    </xf>
    <xf numFmtId="0" fontId="34" fillId="0" borderId="0" xfId="0" applyFont="1" applyBorder="1" applyAlignment="1">
      <alignment horizontal="center" vertical="center" wrapText="1"/>
    </xf>
    <xf numFmtId="0" fontId="6" fillId="0" borderId="0" xfId="0" applyFont="1" applyAlignment="1">
      <alignment horizontal="center" vertical="center"/>
    </xf>
    <xf numFmtId="0" fontId="37" fillId="0" borderId="0" xfId="0" applyFont="1" applyAlignment="1">
      <alignment horizontal="left" vertical="center"/>
    </xf>
    <xf numFmtId="4" fontId="38" fillId="0" borderId="0" xfId="0" applyNumberFormat="1" applyFont="1" applyAlignment="1">
      <alignment horizontal="center" vertical="center"/>
    </xf>
    <xf numFmtId="0" fontId="39" fillId="0" borderId="0" xfId="0" applyFont="1" applyAlignment="1">
      <alignment horizontal="center" vertical="center"/>
    </xf>
    <xf numFmtId="0" fontId="34" fillId="0" borderId="0" xfId="0" applyFont="1" applyAlignment="1">
      <alignment horizontal="left" vertical="center"/>
    </xf>
    <xf numFmtId="4" fontId="40" fillId="0" borderId="0" xfId="0" applyNumberFormat="1" applyFont="1" applyAlignment="1">
      <alignment horizontal="left" vertical="center"/>
    </xf>
    <xf numFmtId="0" fontId="41" fillId="0" borderId="0" xfId="0" applyFont="1" applyAlignment="1">
      <alignment horizontal="center" vertical="center"/>
    </xf>
    <xf numFmtId="0" fontId="7" fillId="0" borderId="0" xfId="0" applyFont="1" applyAlignment="1">
      <alignment horizontal="left" vertical="center"/>
    </xf>
    <xf numFmtId="4" fontId="43" fillId="0" borderId="0" xfId="0" applyNumberFormat="1"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center" vertical="center"/>
    </xf>
    <xf numFmtId="4" fontId="10" fillId="2" borderId="0" xfId="0" applyNumberFormat="1" applyFont="1" applyFill="1" applyBorder="1" applyAlignment="1">
      <alignment horizontal="center" vertical="center"/>
    </xf>
    <xf numFmtId="0" fontId="28"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Border="1" applyAlignment="1">
      <alignment horizontal="left" vertical="center"/>
    </xf>
    <xf numFmtId="0" fontId="45" fillId="0" borderId="0" xfId="0" applyFont="1" applyBorder="1" applyAlignment="1">
      <alignment horizontal="left" vertical="center"/>
    </xf>
    <xf numFmtId="0" fontId="8" fillId="7" borderId="4" xfId="0" applyFont="1" applyFill="1" applyBorder="1" applyAlignment="1">
      <alignment horizontal="center" vertical="center"/>
    </xf>
    <xf numFmtId="0" fontId="18" fillId="0" borderId="8" xfId="0" applyFont="1" applyBorder="1" applyAlignment="1">
      <alignment horizontal="center" vertical="center"/>
    </xf>
    <xf numFmtId="0" fontId="47" fillId="0" borderId="0" xfId="0" applyFont="1"/>
    <xf numFmtId="0" fontId="18" fillId="0" borderId="12" xfId="0" applyFont="1" applyBorder="1" applyAlignment="1">
      <alignment horizontal="center" vertical="center"/>
    </xf>
    <xf numFmtId="0" fontId="48" fillId="0" borderId="0" xfId="0" applyFont="1" applyBorder="1" applyAlignment="1">
      <alignment horizontal="center" vertical="center"/>
    </xf>
    <xf numFmtId="0" fontId="48" fillId="0" borderId="0" xfId="0" applyFont="1"/>
    <xf numFmtId="0" fontId="18" fillId="0" borderId="12" xfId="0" applyFont="1" applyBorder="1" applyAlignment="1">
      <alignment horizontal="center" vertical="center" wrapText="1"/>
    </xf>
    <xf numFmtId="0" fontId="47" fillId="0" borderId="0" xfId="0" applyFont="1" applyAlignment="1">
      <alignment vertical="center"/>
    </xf>
    <xf numFmtId="0" fontId="18" fillId="0" borderId="16" xfId="0" applyFont="1" applyBorder="1" applyAlignment="1">
      <alignment horizontal="center" vertical="center"/>
    </xf>
    <xf numFmtId="0" fontId="36" fillId="0" borderId="0" xfId="0" applyFont="1" applyBorder="1" applyAlignment="1">
      <alignment horizontal="left" vertical="center" wrapText="1"/>
    </xf>
    <xf numFmtId="0" fontId="47" fillId="0" borderId="0" xfId="0" applyFont="1" applyBorder="1" applyAlignment="1">
      <alignment horizontal="center" vertical="center"/>
    </xf>
    <xf numFmtId="0" fontId="49" fillId="0" borderId="0" xfId="0" applyFont="1" applyBorder="1" applyAlignment="1">
      <alignment horizontal="left" vertical="center" wrapText="1"/>
    </xf>
    <xf numFmtId="0" fontId="8" fillId="0" borderId="3" xfId="0" applyFont="1" applyFill="1" applyBorder="1" applyAlignment="1">
      <alignment horizontal="center" vertical="center"/>
    </xf>
    <xf numFmtId="0" fontId="18" fillId="0" borderId="20" xfId="0" applyFont="1" applyBorder="1" applyAlignment="1">
      <alignment horizontal="center" vertical="center"/>
    </xf>
    <xf numFmtId="0" fontId="51" fillId="0" borderId="0" xfId="0" applyFont="1" applyBorder="1" applyAlignment="1">
      <alignment horizontal="left" vertical="center"/>
    </xf>
    <xf numFmtId="4" fontId="2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52" fillId="0" borderId="0" xfId="0" applyFont="1"/>
    <xf numFmtId="0" fontId="6" fillId="7" borderId="49" xfId="0" applyFont="1" applyFill="1" applyBorder="1" applyAlignment="1">
      <alignment horizontal="center" vertical="center"/>
    </xf>
    <xf numFmtId="0" fontId="5" fillId="6" borderId="50" xfId="0" applyFont="1" applyFill="1" applyBorder="1" applyAlignment="1">
      <alignment horizontal="center" vertical="center"/>
    </xf>
    <xf numFmtId="0" fontId="53" fillId="0" borderId="0" xfId="0" applyFont="1" applyBorder="1" applyAlignment="1">
      <alignment horizontal="left" vertical="center"/>
    </xf>
    <xf numFmtId="0" fontId="52" fillId="0" borderId="0" xfId="0" applyFont="1" applyBorder="1" applyAlignment="1">
      <alignment horizontal="center" vertical="center"/>
    </xf>
    <xf numFmtId="2" fontId="40" fillId="0" borderId="0" xfId="0" applyNumberFormat="1" applyFont="1" applyBorder="1" applyAlignment="1">
      <alignment horizontal="center" vertical="center"/>
    </xf>
    <xf numFmtId="0" fontId="54" fillId="0" borderId="0" xfId="0" applyFont="1" applyBorder="1" applyAlignment="1">
      <alignment horizontal="center" vertical="center"/>
    </xf>
    <xf numFmtId="0" fontId="6" fillId="7" borderId="0" xfId="0" applyFont="1" applyFill="1" applyAlignment="1">
      <alignment horizontal="center" vertical="center"/>
    </xf>
    <xf numFmtId="0" fontId="55" fillId="7" borderId="0" xfId="0" applyFont="1" applyFill="1" applyBorder="1" applyAlignment="1">
      <alignment horizontal="left" vertical="center"/>
    </xf>
    <xf numFmtId="0" fontId="44" fillId="7" borderId="0" xfId="0" applyFont="1" applyFill="1" applyAlignment="1">
      <alignment horizontal="center" vertical="center"/>
    </xf>
    <xf numFmtId="0" fontId="7" fillId="7" borderId="0" xfId="0" applyFont="1" applyFill="1" applyAlignment="1">
      <alignment horizontal="center" vertical="center"/>
    </xf>
    <xf numFmtId="4" fontId="28" fillId="8" borderId="0" xfId="0" applyNumberFormat="1" applyFont="1" applyFill="1" applyBorder="1" applyAlignment="1">
      <alignment horizontal="center" vertical="center" wrapText="1"/>
    </xf>
    <xf numFmtId="0" fontId="25" fillId="7" borderId="23" xfId="0" applyFont="1" applyFill="1" applyBorder="1" applyAlignment="1">
      <alignment horizontal="center" vertical="center"/>
    </xf>
    <xf numFmtId="0" fontId="47" fillId="7" borderId="26" xfId="0" applyFont="1" applyFill="1" applyBorder="1" applyAlignment="1">
      <alignment horizontal="center" vertical="center"/>
    </xf>
    <xf numFmtId="4" fontId="26" fillId="7" borderId="26" xfId="0" applyNumberFormat="1" applyFont="1" applyFill="1" applyBorder="1" applyAlignment="1">
      <alignment horizontal="center" vertical="center" wrapText="1"/>
    </xf>
    <xf numFmtId="0" fontId="26" fillId="7" borderId="26" xfId="0" applyFont="1" applyFill="1" applyBorder="1" applyAlignment="1">
      <alignment horizontal="center" vertical="center" wrapText="1"/>
    </xf>
    <xf numFmtId="0" fontId="15" fillId="7" borderId="26" xfId="0" applyFont="1" applyFill="1" applyBorder="1" applyAlignment="1">
      <alignment horizontal="center" vertical="center"/>
    </xf>
    <xf numFmtId="164" fontId="19" fillId="0" borderId="30" xfId="0" applyNumberFormat="1" applyFont="1" applyBorder="1" applyAlignment="1">
      <alignment horizontal="center" vertical="center"/>
    </xf>
    <xf numFmtId="3" fontId="5" fillId="3" borderId="12" xfId="1" applyNumberFormat="1" applyFont="1" applyFill="1" applyBorder="1" applyAlignment="1">
      <alignment horizontal="center" vertical="center"/>
    </xf>
    <xf numFmtId="0" fontId="56" fillId="0" borderId="32" xfId="0" applyFont="1" applyFill="1" applyBorder="1" applyAlignment="1">
      <alignment horizontal="center" vertical="center"/>
    </xf>
    <xf numFmtId="164" fontId="19" fillId="0" borderId="34" xfId="0" applyNumberFormat="1" applyFont="1" applyBorder="1" applyAlignment="1">
      <alignment horizontal="center" vertical="center"/>
    </xf>
    <xf numFmtId="3" fontId="18" fillId="3" borderId="12" xfId="1" applyNumberFormat="1" applyFont="1" applyFill="1" applyBorder="1" applyAlignment="1">
      <alignment horizontal="center" vertical="center"/>
    </xf>
    <xf numFmtId="0" fontId="18" fillId="3" borderId="12" xfId="0" applyFont="1" applyFill="1" applyBorder="1" applyAlignment="1">
      <alignment horizontal="center" vertical="center"/>
    </xf>
    <xf numFmtId="164" fontId="19" fillId="3" borderId="34" xfId="0" applyNumberFormat="1" applyFont="1" applyFill="1" applyBorder="1" applyAlignment="1">
      <alignment horizontal="center" vertical="center"/>
    </xf>
    <xf numFmtId="0" fontId="56" fillId="3" borderId="32" xfId="0" applyFont="1" applyFill="1" applyBorder="1" applyAlignment="1">
      <alignment horizontal="center" vertical="center"/>
    </xf>
    <xf numFmtId="0" fontId="7" fillId="4" borderId="0" xfId="0" applyFont="1" applyFill="1"/>
    <xf numFmtId="3" fontId="57" fillId="3" borderId="16" xfId="1" applyNumberFormat="1" applyFont="1" applyFill="1" applyBorder="1" applyAlignment="1">
      <alignment horizontal="center" vertical="center"/>
    </xf>
    <xf numFmtId="0" fontId="18" fillId="0" borderId="0" xfId="0" applyFont="1" applyBorder="1" applyAlignment="1">
      <alignment horizontal="center" vertical="center"/>
    </xf>
    <xf numFmtId="0" fontId="18" fillId="3" borderId="0" xfId="0" applyFont="1" applyFill="1" applyBorder="1" applyAlignment="1">
      <alignment horizontal="left" vertical="center"/>
    </xf>
    <xf numFmtId="164" fontId="19" fillId="0" borderId="37" xfId="0" applyNumberFormat="1" applyFont="1" applyBorder="1" applyAlignment="1">
      <alignment horizontal="center" vertical="center"/>
    </xf>
    <xf numFmtId="3" fontId="18" fillId="3" borderId="0" xfId="0" applyNumberFormat="1" applyFont="1" applyFill="1" applyBorder="1" applyAlignment="1">
      <alignment horizontal="center" vertical="center"/>
    </xf>
    <xf numFmtId="0" fontId="27" fillId="0" borderId="38" xfId="0" applyFont="1" applyBorder="1" applyAlignment="1">
      <alignment horizontal="center" vertical="center"/>
    </xf>
    <xf numFmtId="3" fontId="60" fillId="3" borderId="12" xfId="1" applyNumberFormat="1" applyFont="1" applyFill="1" applyBorder="1" applyAlignment="1">
      <alignment horizontal="center" vertical="center"/>
    </xf>
    <xf numFmtId="0" fontId="61" fillId="0" borderId="0" xfId="0" applyFont="1" applyFill="1" applyBorder="1" applyAlignment="1">
      <alignment horizontal="center" vertical="center"/>
    </xf>
    <xf numFmtId="0" fontId="56" fillId="0" borderId="0" xfId="0" applyFont="1" applyBorder="1" applyAlignment="1">
      <alignment horizontal="left" vertical="center" wrapText="1"/>
    </xf>
    <xf numFmtId="0" fontId="56" fillId="0" borderId="0" xfId="0" applyFont="1" applyBorder="1" applyAlignment="1">
      <alignment horizontal="center" vertical="center" wrapText="1"/>
    </xf>
    <xf numFmtId="164" fontId="19"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164" fontId="19" fillId="0" borderId="34" xfId="0" applyNumberFormat="1" applyFont="1" applyFill="1" applyBorder="1" applyAlignment="1">
      <alignment horizontal="center" vertical="center"/>
    </xf>
    <xf numFmtId="0" fontId="18" fillId="3" borderId="16" xfId="0" applyFont="1" applyFill="1" applyBorder="1" applyAlignment="1">
      <alignment horizontal="center" vertical="center"/>
    </xf>
    <xf numFmtId="4" fontId="28" fillId="2" borderId="0" xfId="0" applyNumberFormat="1" applyFont="1" applyFill="1" applyBorder="1" applyAlignment="1">
      <alignment horizontal="center" vertical="center"/>
    </xf>
    <xf numFmtId="0" fontId="25" fillId="7" borderId="66" xfId="0" applyFont="1" applyFill="1" applyBorder="1" applyAlignment="1">
      <alignment horizontal="center" vertical="center"/>
    </xf>
    <xf numFmtId="0" fontId="47" fillId="7" borderId="68" xfId="0" applyFont="1" applyFill="1" applyBorder="1" applyAlignment="1">
      <alignment horizontal="center" vertical="center"/>
    </xf>
    <xf numFmtId="0" fontId="18" fillId="3" borderId="8" xfId="0" applyFont="1" applyFill="1" applyBorder="1" applyAlignment="1">
      <alignment horizontal="center" vertical="center"/>
    </xf>
    <xf numFmtId="0" fontId="56" fillId="0" borderId="40" xfId="0" applyFont="1" applyFill="1" applyBorder="1" applyAlignment="1">
      <alignment horizontal="center" vertical="center"/>
    </xf>
    <xf numFmtId="0" fontId="6" fillId="0" borderId="43" xfId="0" applyFont="1" applyFill="1" applyBorder="1" applyAlignment="1">
      <alignment horizontal="center" vertical="center"/>
    </xf>
    <xf numFmtId="164" fontId="19" fillId="0" borderId="44" xfId="0" applyNumberFormat="1" applyFont="1" applyBorder="1" applyAlignment="1">
      <alignment horizontal="center" vertical="center"/>
    </xf>
    <xf numFmtId="0" fontId="20" fillId="0" borderId="44" xfId="0" applyFont="1" applyBorder="1" applyAlignment="1">
      <alignment horizontal="center" vertical="center"/>
    </xf>
    <xf numFmtId="0" fontId="19" fillId="0" borderId="45" xfId="0" applyFont="1" applyFill="1" applyBorder="1" applyAlignment="1">
      <alignment horizontal="center" vertical="center"/>
    </xf>
    <xf numFmtId="164" fontId="19" fillId="0" borderId="39" xfId="0" applyNumberFormat="1" applyFont="1" applyBorder="1" applyAlignment="1">
      <alignment horizontal="center" vertical="center"/>
    </xf>
    <xf numFmtId="0" fontId="20" fillId="0" borderId="39" xfId="0" applyFont="1" applyBorder="1" applyAlignment="1">
      <alignment horizontal="center" vertical="center"/>
    </xf>
    <xf numFmtId="0" fontId="19" fillId="0" borderId="21" xfId="0" applyFont="1" applyFill="1" applyBorder="1" applyAlignment="1">
      <alignment horizontal="center" vertical="center"/>
    </xf>
    <xf numFmtId="0" fontId="5" fillId="6" borderId="47" xfId="0" applyFont="1" applyFill="1" applyBorder="1" applyAlignment="1">
      <alignment horizontal="center" vertical="center"/>
    </xf>
    <xf numFmtId="0" fontId="24" fillId="5" borderId="0" xfId="0" applyFont="1" applyFill="1" applyBorder="1" applyAlignment="1">
      <alignment horizontal="left" vertical="center"/>
    </xf>
    <xf numFmtId="0" fontId="5" fillId="5" borderId="0" xfId="0" applyFont="1" applyFill="1" applyBorder="1" applyAlignment="1">
      <alignment horizontal="center" vertical="center"/>
    </xf>
    <xf numFmtId="164" fontId="30" fillId="5" borderId="0" xfId="0" applyNumberFormat="1"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pplyBorder="1" applyAlignment="1">
      <alignment horizontal="center" vertical="center"/>
    </xf>
    <xf numFmtId="0" fontId="18" fillId="3" borderId="0" xfId="0" applyFont="1" applyFill="1" applyBorder="1" applyAlignment="1">
      <alignment horizontal="left" vertical="center" wrapText="1"/>
    </xf>
    <xf numFmtId="0" fontId="18" fillId="3" borderId="0" xfId="0" applyFont="1" applyFill="1" applyBorder="1" applyAlignment="1">
      <alignment horizontal="center" vertical="center" wrapText="1"/>
    </xf>
    <xf numFmtId="44" fontId="24" fillId="3" borderId="0" xfId="3" applyFont="1" applyFill="1" applyBorder="1" applyAlignment="1">
      <alignment horizontal="center" vertical="center"/>
    </xf>
    <xf numFmtId="0" fontId="63" fillId="3" borderId="0" xfId="0" applyFont="1" applyFill="1" applyBorder="1" applyAlignment="1">
      <alignment horizontal="left" vertical="center"/>
    </xf>
    <xf numFmtId="4" fontId="64" fillId="3" borderId="0" xfId="0" applyNumberFormat="1" applyFont="1" applyFill="1" applyBorder="1" applyAlignment="1">
      <alignment horizontal="center" vertical="center"/>
    </xf>
    <xf numFmtId="0" fontId="17" fillId="0" borderId="0" xfId="0" applyFont="1" applyBorder="1" applyAlignment="1" applyProtection="1">
      <alignment vertical="center" wrapText="1"/>
      <protection locked="0"/>
    </xf>
    <xf numFmtId="0" fontId="37" fillId="0" borderId="0" xfId="0" applyFont="1" applyAlignment="1">
      <alignment horizontal="center" vertical="center"/>
    </xf>
    <xf numFmtId="0" fontId="37" fillId="0" borderId="0" xfId="0" applyFont="1" applyBorder="1" applyAlignment="1">
      <alignment horizontal="center" vertical="center"/>
    </xf>
    <xf numFmtId="0" fontId="17" fillId="0" borderId="0" xfId="0" applyFont="1" applyBorder="1" applyAlignment="1">
      <alignment vertical="center" wrapText="1"/>
    </xf>
    <xf numFmtId="0" fontId="65" fillId="3" borderId="0" xfId="0" applyFont="1" applyFill="1" applyBorder="1" applyAlignment="1">
      <alignment horizontal="left" vertical="center"/>
    </xf>
    <xf numFmtId="0" fontId="35" fillId="0" borderId="0" xfId="0" applyFont="1"/>
    <xf numFmtId="0" fontId="66" fillId="0" borderId="0" xfId="0" applyFont="1"/>
    <xf numFmtId="0" fontId="6" fillId="0" borderId="0" xfId="0" applyFont="1" applyAlignment="1">
      <alignment horizontal="center" vertical="center"/>
    </xf>
    <xf numFmtId="0" fontId="47" fillId="0" borderId="0" xfId="0" applyFont="1" applyAlignment="1">
      <alignment horizontal="center" vertical="center"/>
    </xf>
    <xf numFmtId="0" fontId="34" fillId="0" borderId="0" xfId="0" applyFont="1" applyBorder="1" applyAlignment="1">
      <alignment horizontal="left" vertical="center" wrapText="1"/>
    </xf>
    <xf numFmtId="164" fontId="22" fillId="6" borderId="66" xfId="0" applyNumberFormat="1" applyFont="1" applyFill="1" applyBorder="1" applyAlignment="1">
      <alignment horizontal="center" vertical="center"/>
    </xf>
    <xf numFmtId="0" fontId="27" fillId="0" borderId="31" xfId="0" applyFont="1" applyBorder="1" applyAlignment="1" applyProtection="1">
      <alignment horizontal="center" vertical="center"/>
      <protection locked="0"/>
    </xf>
    <xf numFmtId="0" fontId="27" fillId="0" borderId="35" xfId="0" applyFont="1" applyBorder="1" applyAlignment="1" applyProtection="1">
      <alignment horizontal="center" vertical="center"/>
      <protection locked="0"/>
    </xf>
    <xf numFmtId="0" fontId="27" fillId="3" borderId="35" xfId="0" applyFont="1" applyFill="1" applyBorder="1" applyAlignment="1" applyProtection="1">
      <alignment horizontal="center" vertical="center"/>
      <protection locked="0"/>
    </xf>
    <xf numFmtId="0" fontId="8" fillId="6"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68" fillId="0" borderId="0" xfId="0" applyFont="1" applyBorder="1" applyAlignment="1">
      <alignment horizontal="left" vertical="center"/>
    </xf>
    <xf numFmtId="0" fontId="6" fillId="0" borderId="0" xfId="0" applyFont="1" applyAlignment="1">
      <alignment horizontal="center" vertical="center"/>
    </xf>
    <xf numFmtId="0" fontId="42" fillId="0" borderId="0" xfId="2" applyFont="1" applyAlignment="1">
      <alignment horizontal="center" vertical="center"/>
    </xf>
    <xf numFmtId="0" fontId="69" fillId="0" borderId="0" xfId="0" applyFont="1" applyAlignment="1">
      <alignment horizontal="center" vertical="center"/>
    </xf>
    <xf numFmtId="0" fontId="70" fillId="0" borderId="0" xfId="0" applyFont="1" applyAlignment="1">
      <alignment horizontal="center" vertical="center"/>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164" fontId="8" fillId="6" borderId="49" xfId="0" applyNumberFormat="1" applyFont="1" applyFill="1" applyBorder="1" applyAlignment="1">
      <alignment horizontal="center" vertical="center"/>
    </xf>
    <xf numFmtId="0" fontId="12" fillId="7" borderId="51" xfId="0" applyFont="1" applyFill="1" applyBorder="1" applyAlignment="1">
      <alignment horizontal="center" vertical="center"/>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22" fillId="6" borderId="51" xfId="0" applyFont="1" applyFill="1" applyBorder="1" applyAlignment="1">
      <alignment horizontal="center" vertical="center" wrapText="1"/>
    </xf>
    <xf numFmtId="164" fontId="22" fillId="6" borderId="49" xfId="0" applyNumberFormat="1" applyFont="1" applyFill="1" applyBorder="1" applyAlignment="1">
      <alignment horizontal="center" vertical="center"/>
    </xf>
    <xf numFmtId="0" fontId="23" fillId="7" borderId="51" xfId="0" applyFont="1" applyFill="1" applyBorder="1" applyAlignment="1">
      <alignment horizontal="center" vertical="center"/>
    </xf>
    <xf numFmtId="0" fontId="6" fillId="0" borderId="69" xfId="0" applyFont="1" applyBorder="1" applyAlignment="1">
      <alignment horizontal="center" vertical="center"/>
    </xf>
    <xf numFmtId="0" fontId="6" fillId="0" borderId="0" xfId="0" applyFont="1" applyBorder="1" applyAlignment="1">
      <alignment horizontal="center" vertical="center"/>
    </xf>
    <xf numFmtId="4" fontId="8" fillId="3" borderId="58" xfId="0" applyNumberFormat="1" applyFont="1" applyFill="1" applyBorder="1" applyAlignment="1">
      <alignment horizontal="center" vertical="center" wrapText="1"/>
    </xf>
    <xf numFmtId="4" fontId="8" fillId="3" borderId="59" xfId="0" applyNumberFormat="1" applyFont="1" applyFill="1" applyBorder="1" applyAlignment="1">
      <alignment horizontal="center" vertical="center" wrapText="1"/>
    </xf>
    <xf numFmtId="44" fontId="8" fillId="3" borderId="60" xfId="3" applyFont="1" applyFill="1" applyBorder="1" applyAlignment="1">
      <alignment horizontal="center" vertical="center"/>
    </xf>
    <xf numFmtId="44" fontId="12" fillId="0" borderId="61" xfId="3" applyFont="1" applyBorder="1" applyAlignment="1">
      <alignment horizontal="center" vertical="center"/>
    </xf>
    <xf numFmtId="44" fontId="12" fillId="0" borderId="62" xfId="3" applyFont="1" applyBorder="1" applyAlignment="1">
      <alignment horizontal="center" vertical="center"/>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2" fontId="9" fillId="3" borderId="71" xfId="0" applyNumberFormat="1" applyFont="1" applyFill="1" applyBorder="1" applyAlignment="1">
      <alignment horizontal="center" wrapText="1"/>
    </xf>
    <xf numFmtId="2" fontId="9" fillId="3" borderId="54" xfId="0" applyNumberFormat="1" applyFont="1" applyFill="1" applyBorder="1" applyAlignment="1">
      <alignment horizontal="center" wrapText="1"/>
    </xf>
    <xf numFmtId="0" fontId="10" fillId="3" borderId="53" xfId="0" applyFont="1" applyFill="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9" fillId="3" borderId="63" xfId="0" applyFont="1" applyFill="1" applyBorder="1" applyAlignment="1">
      <alignment horizontal="center" vertical="center"/>
    </xf>
    <xf numFmtId="0" fontId="9" fillId="3" borderId="13" xfId="0" applyFont="1" applyFill="1" applyBorder="1" applyAlignment="1">
      <alignment horizontal="center" vertical="center"/>
    </xf>
    <xf numFmtId="44" fontId="9" fillId="3" borderId="14" xfId="3" applyFont="1" applyFill="1" applyBorder="1" applyAlignment="1">
      <alignment horizontal="center" vertical="center"/>
    </xf>
    <xf numFmtId="44" fontId="12" fillId="0" borderId="15" xfId="3" applyFont="1" applyBorder="1" applyAlignment="1">
      <alignment horizontal="center" vertical="center"/>
    </xf>
    <xf numFmtId="44" fontId="12" fillId="0" borderId="57" xfId="3" applyFont="1" applyBorder="1" applyAlignment="1">
      <alignment horizontal="center" vertical="center"/>
    </xf>
    <xf numFmtId="44" fontId="9" fillId="3" borderId="15" xfId="3" applyFont="1" applyFill="1" applyBorder="1" applyAlignment="1">
      <alignment horizontal="center" vertical="center"/>
    </xf>
    <xf numFmtId="44" fontId="9" fillId="3" borderId="57" xfId="3" applyFont="1" applyFill="1" applyBorder="1" applyAlignment="1">
      <alignment horizontal="center" vertical="center"/>
    </xf>
    <xf numFmtId="0" fontId="28"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18" fillId="0" borderId="12" xfId="0" applyFont="1" applyBorder="1" applyAlignment="1">
      <alignment horizontal="left" vertical="center" wrapText="1"/>
    </xf>
    <xf numFmtId="0" fontId="36" fillId="0" borderId="3" xfId="0" applyFont="1" applyBorder="1" applyAlignment="1">
      <alignment horizontal="center" vertical="center" wrapText="1"/>
    </xf>
    <xf numFmtId="0" fontId="8" fillId="7" borderId="5" xfId="0" applyFont="1" applyFill="1" applyBorder="1" applyAlignment="1">
      <alignment horizontal="left" vertical="center" wrapText="1"/>
    </xf>
    <xf numFmtId="0" fontId="8" fillId="7" borderId="6" xfId="0" applyFont="1" applyFill="1" applyBorder="1" applyAlignment="1">
      <alignment horizontal="left" vertical="center" wrapText="1"/>
    </xf>
    <xf numFmtId="0" fontId="8" fillId="7" borderId="7"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9"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8" fillId="0" borderId="1" xfId="0" applyFont="1" applyFill="1" applyBorder="1" applyAlignment="1">
      <alignment horizontal="left" vertical="center"/>
    </xf>
    <xf numFmtId="0" fontId="46" fillId="0" borderId="3" xfId="0" applyFont="1" applyBorder="1" applyAlignment="1">
      <alignment horizontal="center" vertical="center"/>
    </xf>
    <xf numFmtId="0" fontId="11" fillId="0" borderId="19" xfId="0" applyFont="1" applyBorder="1" applyAlignment="1">
      <alignment horizontal="center"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50" fillId="0" borderId="17" xfId="0" applyFont="1" applyBorder="1" applyAlignment="1">
      <alignment horizontal="center" vertical="center" wrapText="1"/>
    </xf>
    <xf numFmtId="0" fontId="22" fillId="6" borderId="70" xfId="0" applyFont="1" applyFill="1" applyBorder="1" applyAlignment="1">
      <alignment horizontal="center" vertical="center"/>
    </xf>
    <xf numFmtId="0" fontId="22" fillId="6" borderId="50" xfId="0" applyFont="1" applyFill="1" applyBorder="1" applyAlignment="1">
      <alignment horizontal="center" vertical="center"/>
    </xf>
    <xf numFmtId="0" fontId="49" fillId="0" borderId="0" xfId="0" applyFont="1" applyBorder="1" applyAlignment="1">
      <alignment horizontal="left" vertical="top" wrapText="1"/>
    </xf>
    <xf numFmtId="0" fontId="10" fillId="3" borderId="0" xfId="0" applyFont="1" applyFill="1" applyBorder="1" applyAlignment="1">
      <alignment horizontal="center" vertical="center"/>
    </xf>
    <xf numFmtId="0" fontId="18" fillId="3" borderId="14" xfId="0" applyFont="1" applyFill="1" applyBorder="1" applyAlignment="1">
      <alignment vertical="center" wrapText="1"/>
    </xf>
    <xf numFmtId="0" fontId="18" fillId="3" borderId="33" xfId="0" applyFont="1" applyFill="1" applyBorder="1" applyAlignment="1">
      <alignment vertical="center" wrapText="1"/>
    </xf>
    <xf numFmtId="0" fontId="18" fillId="3" borderId="14" xfId="0" applyFont="1" applyFill="1" applyBorder="1" applyAlignment="1">
      <alignment horizontal="left" vertical="center" wrapText="1"/>
    </xf>
    <xf numFmtId="0" fontId="18" fillId="3" borderId="33" xfId="0" applyFont="1" applyFill="1" applyBorder="1" applyAlignment="1">
      <alignment horizontal="left" vertical="center" wrapText="1"/>
    </xf>
    <xf numFmtId="0" fontId="18" fillId="3" borderId="14" xfId="0" applyFont="1" applyFill="1" applyBorder="1" applyAlignment="1">
      <alignment vertical="center"/>
    </xf>
    <xf numFmtId="0" fontId="18" fillId="3" borderId="33" xfId="0" applyFont="1" applyFill="1" applyBorder="1" applyAlignment="1">
      <alignment vertical="center"/>
    </xf>
    <xf numFmtId="0" fontId="25" fillId="7" borderId="24" xfId="0" applyFont="1" applyFill="1" applyBorder="1" applyAlignment="1">
      <alignment horizontal="left" vertical="center"/>
    </xf>
    <xf numFmtId="0" fontId="25" fillId="7" borderId="25" xfId="0" applyFont="1" applyFill="1" applyBorder="1" applyAlignment="1">
      <alignment horizontal="left" vertical="center"/>
    </xf>
    <xf numFmtId="0" fontId="18" fillId="3" borderId="28"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3" borderId="14"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36" xfId="0" applyFont="1" applyFill="1" applyBorder="1" applyAlignment="1">
      <alignment horizontal="left" vertical="center" wrapText="1"/>
    </xf>
    <xf numFmtId="0" fontId="47" fillId="3" borderId="33" xfId="0" applyFont="1" applyFill="1" applyBorder="1" applyAlignment="1">
      <alignment horizontal="left" vertical="center" wrapText="1"/>
    </xf>
    <xf numFmtId="0" fontId="58" fillId="3" borderId="14" xfId="0" applyFont="1" applyFill="1" applyBorder="1" applyAlignment="1">
      <alignment horizontal="left" vertical="center" wrapText="1"/>
    </xf>
    <xf numFmtId="0" fontId="59" fillId="3" borderId="33" xfId="0" applyFont="1" applyFill="1" applyBorder="1" applyAlignment="1">
      <alignment horizontal="left" vertical="center" wrapText="1"/>
    </xf>
    <xf numFmtId="0" fontId="18" fillId="0" borderId="33" xfId="0" applyFont="1" applyBorder="1" applyAlignment="1">
      <alignment horizontal="left" vertical="center" wrapText="1"/>
    </xf>
    <xf numFmtId="0" fontId="62" fillId="0" borderId="33" xfId="0" applyFont="1" applyBorder="1" applyAlignment="1">
      <alignment horizontal="left" vertical="center" wrapText="1"/>
    </xf>
    <xf numFmtId="0" fontId="58" fillId="0" borderId="14" xfId="0" applyFont="1" applyBorder="1" applyAlignment="1">
      <alignment horizontal="left" vertical="center" wrapText="1"/>
    </xf>
    <xf numFmtId="0" fontId="25" fillId="7" borderId="50" xfId="0" applyFont="1" applyFill="1" applyBorder="1" applyAlignment="1">
      <alignment horizontal="left" vertical="center"/>
    </xf>
    <xf numFmtId="0" fontId="25" fillId="7" borderId="67" xfId="0" applyFont="1" applyFill="1" applyBorder="1" applyAlignment="1">
      <alignment horizontal="left" vertical="center"/>
    </xf>
    <xf numFmtId="0" fontId="18" fillId="0" borderId="18" xfId="0" applyFont="1" applyBorder="1" applyAlignment="1">
      <alignment horizontal="left" vertical="center" wrapText="1"/>
    </xf>
    <xf numFmtId="0" fontId="18" fillId="0" borderId="48" xfId="0" applyFont="1" applyBorder="1" applyAlignment="1">
      <alignment horizontal="left" vertical="center" wrapText="1"/>
    </xf>
    <xf numFmtId="0" fontId="18" fillId="3" borderId="41" xfId="0" applyFont="1" applyFill="1" applyBorder="1" applyAlignment="1">
      <alignment horizontal="left" vertical="center" wrapText="1"/>
    </xf>
    <xf numFmtId="0" fontId="18" fillId="3" borderId="42"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8" fillId="0" borderId="14" xfId="0" applyFont="1" applyBorder="1" applyAlignment="1">
      <alignment horizontal="left" vertical="center"/>
    </xf>
    <xf numFmtId="0" fontId="18" fillId="0" borderId="33" xfId="0" applyFont="1" applyBorder="1" applyAlignment="1">
      <alignment horizontal="left" vertical="center"/>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8" fillId="6" borderId="46" xfId="0" applyFont="1" applyFill="1" applyBorder="1" applyAlignment="1">
      <alignment horizontal="center" vertical="center"/>
    </xf>
    <xf numFmtId="0" fontId="8" fillId="6" borderId="47" xfId="0" applyFont="1" applyFill="1" applyBorder="1" applyAlignment="1">
      <alignment horizontal="center" vertical="center"/>
    </xf>
    <xf numFmtId="0" fontId="18" fillId="0" borderId="28" xfId="0" applyFont="1" applyBorder="1" applyAlignment="1">
      <alignment vertical="center"/>
    </xf>
    <xf numFmtId="0" fontId="18" fillId="0" borderId="29" xfId="0" applyFont="1" applyBorder="1" applyAlignment="1">
      <alignment vertical="center"/>
    </xf>
    <xf numFmtId="0" fontId="16"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9" fillId="3" borderId="52" xfId="0" applyFont="1" applyFill="1" applyBorder="1" applyAlignment="1">
      <alignment horizontal="center"/>
    </xf>
    <xf numFmtId="0" fontId="9" fillId="3" borderId="8" xfId="0" applyFont="1" applyFill="1" applyBorder="1" applyAlignment="1">
      <alignment horizont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4" fontId="8" fillId="3" borderId="56" xfId="0" applyNumberFormat="1" applyFont="1" applyFill="1" applyBorder="1" applyAlignment="1">
      <alignment horizontal="center" vertical="center" wrapText="1"/>
    </xf>
    <xf numFmtId="4" fontId="8" fillId="3" borderId="12" xfId="0" applyNumberFormat="1" applyFont="1" applyFill="1" applyBorder="1" applyAlignment="1">
      <alignment horizontal="center" vertical="center" wrapText="1"/>
    </xf>
    <xf numFmtId="167" fontId="8" fillId="3" borderId="14" xfId="0" applyNumberFormat="1" applyFont="1" applyFill="1" applyBorder="1" applyAlignment="1">
      <alignment horizontal="center" vertical="center"/>
    </xf>
    <xf numFmtId="167" fontId="8" fillId="3" borderId="15" xfId="0" applyNumberFormat="1" applyFont="1" applyFill="1" applyBorder="1" applyAlignment="1">
      <alignment horizontal="center" vertical="center"/>
    </xf>
    <xf numFmtId="167" fontId="8" fillId="3" borderId="57" xfId="0" applyNumberFormat="1" applyFont="1" applyFill="1" applyBorder="1" applyAlignment="1">
      <alignment horizontal="center" vertical="center"/>
    </xf>
    <xf numFmtId="4" fontId="8" fillId="3" borderId="63" xfId="0" applyNumberFormat="1" applyFont="1" applyFill="1" applyBorder="1" applyAlignment="1">
      <alignment horizontal="center" vertical="center" wrapText="1"/>
    </xf>
    <xf numFmtId="4" fontId="8" fillId="3" borderId="13" xfId="0" applyNumberFormat="1" applyFont="1" applyFill="1" applyBorder="1" applyAlignment="1">
      <alignment horizontal="center" vertical="center" wrapText="1"/>
    </xf>
    <xf numFmtId="44" fontId="8" fillId="3" borderId="14" xfId="3" applyFont="1" applyFill="1" applyBorder="1" applyAlignment="1">
      <alignment horizontal="center" vertical="center"/>
    </xf>
    <xf numFmtId="44" fontId="8" fillId="3" borderId="15" xfId="3" applyFont="1" applyFill="1" applyBorder="1" applyAlignment="1">
      <alignment horizontal="center" vertical="center"/>
    </xf>
    <xf numFmtId="44" fontId="8" fillId="3" borderId="57" xfId="3"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44" fontId="9" fillId="3" borderId="60" xfId="3" applyFont="1" applyFill="1" applyBorder="1" applyAlignment="1">
      <alignment horizontal="center" vertical="center"/>
    </xf>
    <xf numFmtId="0" fontId="27" fillId="0" borderId="0" xfId="0" applyFont="1" applyBorder="1" applyAlignment="1">
      <alignment vertical="center" wrapText="1"/>
    </xf>
    <xf numFmtId="0" fontId="35" fillId="0" borderId="0" xfId="0" applyFont="1" applyBorder="1" applyAlignment="1"/>
    <xf numFmtId="0" fontId="68" fillId="0" borderId="0" xfId="0" applyFont="1" applyBorder="1" applyAlignment="1">
      <alignment horizontal="left" vertical="center" wrapText="1"/>
    </xf>
    <xf numFmtId="0" fontId="68" fillId="0" borderId="0" xfId="0" applyFont="1" applyBorder="1" applyAlignment="1">
      <alignment vertical="center"/>
    </xf>
    <xf numFmtId="0" fontId="6" fillId="0" borderId="0" xfId="0" applyFont="1" applyBorder="1" applyAlignment="1"/>
    <xf numFmtId="0" fontId="7" fillId="0" borderId="0" xfId="0" applyFont="1" applyBorder="1" applyAlignment="1"/>
    <xf numFmtId="0" fontId="34"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25" fillId="0" borderId="0" xfId="0" applyFont="1" applyBorder="1" applyAlignment="1">
      <alignment horizontal="left" vertical="top" wrapText="1"/>
    </xf>
    <xf numFmtId="0" fontId="18" fillId="0" borderId="0" xfId="0" applyFont="1" applyAlignment="1">
      <alignment horizontal="left" vertical="top" wrapText="1"/>
    </xf>
    <xf numFmtId="0" fontId="10" fillId="0" borderId="0" xfId="0" applyFont="1" applyBorder="1" applyAlignment="1">
      <alignment horizontal="left" vertical="top" wrapText="1"/>
    </xf>
    <xf numFmtId="0" fontId="2" fillId="0" borderId="0" xfId="0" applyFont="1" applyAlignment="1">
      <alignment horizontal="center" vertical="center"/>
    </xf>
    <xf numFmtId="4" fontId="10" fillId="0" borderId="0" xfId="0" applyNumberFormat="1" applyFont="1" applyAlignment="1">
      <alignment horizontal="center" vertical="center"/>
    </xf>
    <xf numFmtId="0" fontId="10" fillId="0" borderId="0" xfId="0" applyFont="1" applyAlignment="1">
      <alignment horizontal="center" vertical="center"/>
    </xf>
    <xf numFmtId="4" fontId="71" fillId="0" borderId="0" xfId="2" applyNumberFormat="1" applyFont="1" applyAlignment="1">
      <alignment horizontal="center" vertical="center"/>
    </xf>
    <xf numFmtId="0" fontId="5" fillId="0" borderId="12" xfId="0" applyFont="1" applyBorder="1" applyAlignment="1" applyProtection="1">
      <alignment horizontal="left" vertical="center" wrapText="1"/>
    </xf>
    <xf numFmtId="0" fontId="5" fillId="0" borderId="12" xfId="0" applyFont="1" applyBorder="1" applyAlignment="1" applyProtection="1">
      <alignment vertical="center" wrapText="1"/>
    </xf>
  </cellXfs>
  <cellStyles count="4">
    <cellStyle name="Lien hypertexte" xfId="2" builtinId="8"/>
    <cellStyle name="Monétaire"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313891</xdr:colOff>
      <xdr:row>2</xdr:row>
      <xdr:rowOff>6495</xdr:rowOff>
    </xdr:from>
    <xdr:to>
      <xdr:col>1</xdr:col>
      <xdr:colOff>6178604</xdr:colOff>
      <xdr:row>5</xdr:row>
      <xdr:rowOff>173183</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766" y="506558"/>
          <a:ext cx="5864713" cy="1238250"/>
        </a:xfrm>
        <a:prstGeom prst="rect">
          <a:avLst/>
        </a:prstGeom>
      </xdr:spPr>
    </xdr:pic>
    <xdr:clientData/>
  </xdr:twoCellAnchor>
  <xdr:twoCellAnchor editAs="oneCell">
    <xdr:from>
      <xdr:col>1</xdr:col>
      <xdr:colOff>7629480</xdr:colOff>
      <xdr:row>1</xdr:row>
      <xdr:rowOff>62778</xdr:rowOff>
    </xdr:from>
    <xdr:to>
      <xdr:col>2</xdr:col>
      <xdr:colOff>405246</xdr:colOff>
      <xdr:row>5</xdr:row>
      <xdr:rowOff>504391</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53355" y="205653"/>
          <a:ext cx="1982544" cy="1870363"/>
        </a:xfrm>
        <a:prstGeom prst="rect">
          <a:avLst/>
        </a:prstGeom>
      </xdr:spPr>
    </xdr:pic>
    <xdr:clientData/>
  </xdr:twoCellAnchor>
  <xdr:twoCellAnchor editAs="oneCell">
    <xdr:from>
      <xdr:col>1</xdr:col>
      <xdr:colOff>5370802</xdr:colOff>
      <xdr:row>232</xdr:row>
      <xdr:rowOff>235960</xdr:rowOff>
    </xdr:from>
    <xdr:to>
      <xdr:col>2</xdr:col>
      <xdr:colOff>2572123</xdr:colOff>
      <xdr:row>236</xdr:row>
      <xdr:rowOff>238125</xdr:rowOff>
    </xdr:to>
    <xdr:pic>
      <xdr:nvPicPr>
        <xdr:cNvPr id="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4677" y="156541210"/>
          <a:ext cx="6403769" cy="1335665"/>
        </a:xfrm>
        <a:prstGeom prst="rect">
          <a:avLst/>
        </a:prstGeom>
      </xdr:spPr>
    </xdr:pic>
    <xdr:clientData/>
  </xdr:twoCellAnchor>
  <xdr:twoCellAnchor editAs="oneCell">
    <xdr:from>
      <xdr:col>1</xdr:col>
      <xdr:colOff>2670780</xdr:colOff>
      <xdr:row>10</xdr:row>
      <xdr:rowOff>34636</xdr:rowOff>
    </xdr:from>
    <xdr:to>
      <xdr:col>4</xdr:col>
      <xdr:colOff>1807586</xdr:colOff>
      <xdr:row>12</xdr:row>
      <xdr:rowOff>2190749</xdr:rowOff>
    </xdr:to>
    <xdr:pic>
      <xdr:nvPicPr>
        <xdr:cNvPr id="7" name="Imag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94655" y="3535074"/>
          <a:ext cx="12556231" cy="8347363"/>
        </a:xfrm>
        <a:prstGeom prst="rect">
          <a:avLst/>
        </a:prstGeom>
      </xdr:spPr>
    </xdr:pic>
    <xdr:clientData/>
  </xdr:twoCellAnchor>
  <xdr:twoCellAnchor editAs="oneCell">
    <xdr:from>
      <xdr:col>1</xdr:col>
      <xdr:colOff>7152410</xdr:colOff>
      <xdr:row>241</xdr:row>
      <xdr:rowOff>242455</xdr:rowOff>
    </xdr:from>
    <xdr:to>
      <xdr:col>2</xdr:col>
      <xdr:colOff>883228</xdr:colOff>
      <xdr:row>249</xdr:row>
      <xdr:rowOff>322145</xdr:rowOff>
    </xdr:to>
    <xdr:pic>
      <xdr:nvPicPr>
        <xdr:cNvPr id="9" name="Imag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93183" y="164869091"/>
          <a:ext cx="2926772" cy="27120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acht-broker.fr/bateaux-neufs/bateaux-moteur-neufs/balt-yacht-france/bateau-balt-37-grand" TargetMode="External"/><Relationship Id="rId1" Type="http://schemas.openxmlformats.org/officeDocument/2006/relationships/hyperlink" Target="http://www.yacht-broker.f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5"/>
  <sheetViews>
    <sheetView tabSelected="1" view="pageBreakPreview" zoomScale="55" zoomScaleNormal="55" zoomScaleSheetLayoutView="55" zoomScalePageLayoutView="70" workbookViewId="0">
      <selection activeCell="F153" sqref="F153"/>
    </sheetView>
  </sheetViews>
  <sheetFormatPr baseColWidth="10" defaultRowHeight="18" x14ac:dyDescent="0.2"/>
  <cols>
    <col min="1" max="1" width="9.7109375" style="34" customWidth="1"/>
    <col min="2" max="2" width="138" style="41" customWidth="1"/>
    <col min="3" max="3" width="60.7109375" style="36" customWidth="1"/>
    <col min="4" max="4" width="2.42578125" style="16" customWidth="1"/>
    <col min="5" max="5" width="29.42578125" style="16" customWidth="1"/>
    <col min="6" max="6" width="16.7109375" style="16" customWidth="1"/>
    <col min="7" max="7" width="1.42578125" style="16" customWidth="1"/>
    <col min="8" max="8" width="42.85546875" style="16" customWidth="1"/>
    <col min="9" max="256" width="9.140625" style="7" customWidth="1"/>
    <col min="257" max="257" width="7.85546875" style="7" customWidth="1"/>
    <col min="258" max="258" width="133.85546875" style="7" customWidth="1"/>
    <col min="259" max="259" width="40.7109375" style="7" customWidth="1"/>
    <col min="260" max="260" width="2.42578125" style="7" customWidth="1"/>
    <col min="261" max="261" width="29.42578125" style="7" customWidth="1"/>
    <col min="262" max="262" width="16.7109375" style="7" customWidth="1"/>
    <col min="263" max="263" width="1.42578125" style="7" customWidth="1"/>
    <col min="264" max="264" width="42.85546875" style="7" customWidth="1"/>
    <col min="265" max="512" width="9.140625" style="7" customWidth="1"/>
    <col min="513" max="513" width="7.85546875" style="7" customWidth="1"/>
    <col min="514" max="514" width="133.85546875" style="7" customWidth="1"/>
    <col min="515" max="515" width="40.7109375" style="7" customWidth="1"/>
    <col min="516" max="516" width="2.42578125" style="7" customWidth="1"/>
    <col min="517" max="517" width="29.42578125" style="7" customWidth="1"/>
    <col min="518" max="518" width="16.7109375" style="7" customWidth="1"/>
    <col min="519" max="519" width="1.42578125" style="7" customWidth="1"/>
    <col min="520" max="520" width="42.85546875" style="7" customWidth="1"/>
    <col min="521" max="768" width="9.140625" style="7" customWidth="1"/>
    <col min="769" max="769" width="7.85546875" style="7" customWidth="1"/>
    <col min="770" max="770" width="133.85546875" style="7" customWidth="1"/>
    <col min="771" max="771" width="40.7109375" style="7" customWidth="1"/>
    <col min="772" max="772" width="2.42578125" style="7" customWidth="1"/>
    <col min="773" max="773" width="29.42578125" style="7" customWidth="1"/>
    <col min="774" max="774" width="16.7109375" style="7" customWidth="1"/>
    <col min="775" max="775" width="1.42578125" style="7" customWidth="1"/>
    <col min="776" max="776" width="42.85546875" style="7" customWidth="1"/>
    <col min="777" max="1024" width="9.140625" style="7" customWidth="1"/>
    <col min="1025" max="1025" width="7.85546875" style="7" customWidth="1"/>
    <col min="1026" max="1026" width="133.85546875" style="7" customWidth="1"/>
    <col min="1027" max="1027" width="40.7109375" style="7" customWidth="1"/>
    <col min="1028" max="1028" width="2.42578125" style="7" customWidth="1"/>
    <col min="1029" max="1029" width="29.42578125" style="7" customWidth="1"/>
    <col min="1030" max="1030" width="16.7109375" style="7" customWidth="1"/>
    <col min="1031" max="1031" width="1.42578125" style="7" customWidth="1"/>
    <col min="1032" max="1032" width="42.85546875" style="7" customWidth="1"/>
    <col min="1033" max="1280" width="9.140625" style="7" customWidth="1"/>
    <col min="1281" max="1281" width="7.85546875" style="7" customWidth="1"/>
    <col min="1282" max="1282" width="133.85546875" style="7" customWidth="1"/>
    <col min="1283" max="1283" width="40.7109375" style="7" customWidth="1"/>
    <col min="1284" max="1284" width="2.42578125" style="7" customWidth="1"/>
    <col min="1285" max="1285" width="29.42578125" style="7" customWidth="1"/>
    <col min="1286" max="1286" width="16.7109375" style="7" customWidth="1"/>
    <col min="1287" max="1287" width="1.42578125" style="7" customWidth="1"/>
    <col min="1288" max="1288" width="42.85546875" style="7" customWidth="1"/>
    <col min="1289" max="1536" width="9.140625" style="7" customWidth="1"/>
    <col min="1537" max="1537" width="7.85546875" style="7" customWidth="1"/>
    <col min="1538" max="1538" width="133.85546875" style="7" customWidth="1"/>
    <col min="1539" max="1539" width="40.7109375" style="7" customWidth="1"/>
    <col min="1540" max="1540" width="2.42578125" style="7" customWidth="1"/>
    <col min="1541" max="1541" width="29.42578125" style="7" customWidth="1"/>
    <col min="1542" max="1542" width="16.7109375" style="7" customWidth="1"/>
    <col min="1543" max="1543" width="1.42578125" style="7" customWidth="1"/>
    <col min="1544" max="1544" width="42.85546875" style="7" customWidth="1"/>
    <col min="1545" max="1792" width="9.140625" style="7" customWidth="1"/>
    <col min="1793" max="1793" width="7.85546875" style="7" customWidth="1"/>
    <col min="1794" max="1794" width="133.85546875" style="7" customWidth="1"/>
    <col min="1795" max="1795" width="40.7109375" style="7" customWidth="1"/>
    <col min="1796" max="1796" width="2.42578125" style="7" customWidth="1"/>
    <col min="1797" max="1797" width="29.42578125" style="7" customWidth="1"/>
    <col min="1798" max="1798" width="16.7109375" style="7" customWidth="1"/>
    <col min="1799" max="1799" width="1.42578125" style="7" customWidth="1"/>
    <col min="1800" max="1800" width="42.85546875" style="7" customWidth="1"/>
    <col min="1801" max="2048" width="9.140625" style="7" customWidth="1"/>
    <col min="2049" max="2049" width="7.85546875" style="7" customWidth="1"/>
    <col min="2050" max="2050" width="133.85546875" style="7" customWidth="1"/>
    <col min="2051" max="2051" width="40.7109375" style="7" customWidth="1"/>
    <col min="2052" max="2052" width="2.42578125" style="7" customWidth="1"/>
    <col min="2053" max="2053" width="29.42578125" style="7" customWidth="1"/>
    <col min="2054" max="2054" width="16.7109375" style="7" customWidth="1"/>
    <col min="2055" max="2055" width="1.42578125" style="7" customWidth="1"/>
    <col min="2056" max="2056" width="42.85546875" style="7" customWidth="1"/>
    <col min="2057" max="2304" width="9.140625" style="7" customWidth="1"/>
    <col min="2305" max="2305" width="7.85546875" style="7" customWidth="1"/>
    <col min="2306" max="2306" width="133.85546875" style="7" customWidth="1"/>
    <col min="2307" max="2307" width="40.7109375" style="7" customWidth="1"/>
    <col min="2308" max="2308" width="2.42578125" style="7" customWidth="1"/>
    <col min="2309" max="2309" width="29.42578125" style="7" customWidth="1"/>
    <col min="2310" max="2310" width="16.7109375" style="7" customWidth="1"/>
    <col min="2311" max="2311" width="1.42578125" style="7" customWidth="1"/>
    <col min="2312" max="2312" width="42.85546875" style="7" customWidth="1"/>
    <col min="2313" max="2560" width="9.140625" style="7" customWidth="1"/>
    <col min="2561" max="2561" width="7.85546875" style="7" customWidth="1"/>
    <col min="2562" max="2562" width="133.85546875" style="7" customWidth="1"/>
    <col min="2563" max="2563" width="40.7109375" style="7" customWidth="1"/>
    <col min="2564" max="2564" width="2.42578125" style="7" customWidth="1"/>
    <col min="2565" max="2565" width="29.42578125" style="7" customWidth="1"/>
    <col min="2566" max="2566" width="16.7109375" style="7" customWidth="1"/>
    <col min="2567" max="2567" width="1.42578125" style="7" customWidth="1"/>
    <col min="2568" max="2568" width="42.85546875" style="7" customWidth="1"/>
    <col min="2569" max="2816" width="9.140625" style="7" customWidth="1"/>
    <col min="2817" max="2817" width="7.85546875" style="7" customWidth="1"/>
    <col min="2818" max="2818" width="133.85546875" style="7" customWidth="1"/>
    <col min="2819" max="2819" width="40.7109375" style="7" customWidth="1"/>
    <col min="2820" max="2820" width="2.42578125" style="7" customWidth="1"/>
    <col min="2821" max="2821" width="29.42578125" style="7" customWidth="1"/>
    <col min="2822" max="2822" width="16.7109375" style="7" customWidth="1"/>
    <col min="2823" max="2823" width="1.42578125" style="7" customWidth="1"/>
    <col min="2824" max="2824" width="42.85546875" style="7" customWidth="1"/>
    <col min="2825" max="3072" width="9.140625" style="7" customWidth="1"/>
    <col min="3073" max="3073" width="7.85546875" style="7" customWidth="1"/>
    <col min="3074" max="3074" width="133.85546875" style="7" customWidth="1"/>
    <col min="3075" max="3075" width="40.7109375" style="7" customWidth="1"/>
    <col min="3076" max="3076" width="2.42578125" style="7" customWidth="1"/>
    <col min="3077" max="3077" width="29.42578125" style="7" customWidth="1"/>
    <col min="3078" max="3078" width="16.7109375" style="7" customWidth="1"/>
    <col min="3079" max="3079" width="1.42578125" style="7" customWidth="1"/>
    <col min="3080" max="3080" width="42.85546875" style="7" customWidth="1"/>
    <col min="3081" max="3328" width="9.140625" style="7" customWidth="1"/>
    <col min="3329" max="3329" width="7.85546875" style="7" customWidth="1"/>
    <col min="3330" max="3330" width="133.85546875" style="7" customWidth="1"/>
    <col min="3331" max="3331" width="40.7109375" style="7" customWidth="1"/>
    <col min="3332" max="3332" width="2.42578125" style="7" customWidth="1"/>
    <col min="3333" max="3333" width="29.42578125" style="7" customWidth="1"/>
    <col min="3334" max="3334" width="16.7109375" style="7" customWidth="1"/>
    <col min="3335" max="3335" width="1.42578125" style="7" customWidth="1"/>
    <col min="3336" max="3336" width="42.85546875" style="7" customWidth="1"/>
    <col min="3337" max="3584" width="9.140625" style="7" customWidth="1"/>
    <col min="3585" max="3585" width="7.85546875" style="7" customWidth="1"/>
    <col min="3586" max="3586" width="133.85546875" style="7" customWidth="1"/>
    <col min="3587" max="3587" width="40.7109375" style="7" customWidth="1"/>
    <col min="3588" max="3588" width="2.42578125" style="7" customWidth="1"/>
    <col min="3589" max="3589" width="29.42578125" style="7" customWidth="1"/>
    <col min="3590" max="3590" width="16.7109375" style="7" customWidth="1"/>
    <col min="3591" max="3591" width="1.42578125" style="7" customWidth="1"/>
    <col min="3592" max="3592" width="42.85546875" style="7" customWidth="1"/>
    <col min="3593" max="3840" width="9.140625" style="7" customWidth="1"/>
    <col min="3841" max="3841" width="7.85546875" style="7" customWidth="1"/>
    <col min="3842" max="3842" width="133.85546875" style="7" customWidth="1"/>
    <col min="3843" max="3843" width="40.7109375" style="7" customWidth="1"/>
    <col min="3844" max="3844" width="2.42578125" style="7" customWidth="1"/>
    <col min="3845" max="3845" width="29.42578125" style="7" customWidth="1"/>
    <col min="3846" max="3846" width="16.7109375" style="7" customWidth="1"/>
    <col min="3847" max="3847" width="1.42578125" style="7" customWidth="1"/>
    <col min="3848" max="3848" width="42.85546875" style="7" customWidth="1"/>
    <col min="3849" max="4096" width="9.140625" style="7" customWidth="1"/>
    <col min="4097" max="4097" width="7.85546875" style="7" customWidth="1"/>
    <col min="4098" max="4098" width="133.85546875" style="7" customWidth="1"/>
    <col min="4099" max="4099" width="40.7109375" style="7" customWidth="1"/>
    <col min="4100" max="4100" width="2.42578125" style="7" customWidth="1"/>
    <col min="4101" max="4101" width="29.42578125" style="7" customWidth="1"/>
    <col min="4102" max="4102" width="16.7109375" style="7" customWidth="1"/>
    <col min="4103" max="4103" width="1.42578125" style="7" customWidth="1"/>
    <col min="4104" max="4104" width="42.85546875" style="7" customWidth="1"/>
    <col min="4105" max="4352" width="9.140625" style="7" customWidth="1"/>
    <col min="4353" max="4353" width="7.85546875" style="7" customWidth="1"/>
    <col min="4354" max="4354" width="133.85546875" style="7" customWidth="1"/>
    <col min="4355" max="4355" width="40.7109375" style="7" customWidth="1"/>
    <col min="4356" max="4356" width="2.42578125" style="7" customWidth="1"/>
    <col min="4357" max="4357" width="29.42578125" style="7" customWidth="1"/>
    <col min="4358" max="4358" width="16.7109375" style="7" customWidth="1"/>
    <col min="4359" max="4359" width="1.42578125" style="7" customWidth="1"/>
    <col min="4360" max="4360" width="42.85546875" style="7" customWidth="1"/>
    <col min="4361" max="4608" width="9.140625" style="7" customWidth="1"/>
    <col min="4609" max="4609" width="7.85546875" style="7" customWidth="1"/>
    <col min="4610" max="4610" width="133.85546875" style="7" customWidth="1"/>
    <col min="4611" max="4611" width="40.7109375" style="7" customWidth="1"/>
    <col min="4612" max="4612" width="2.42578125" style="7" customWidth="1"/>
    <col min="4613" max="4613" width="29.42578125" style="7" customWidth="1"/>
    <col min="4614" max="4614" width="16.7109375" style="7" customWidth="1"/>
    <col min="4615" max="4615" width="1.42578125" style="7" customWidth="1"/>
    <col min="4616" max="4616" width="42.85546875" style="7" customWidth="1"/>
    <col min="4617" max="4864" width="9.140625" style="7" customWidth="1"/>
    <col min="4865" max="4865" width="7.85546875" style="7" customWidth="1"/>
    <col min="4866" max="4866" width="133.85546875" style="7" customWidth="1"/>
    <col min="4867" max="4867" width="40.7109375" style="7" customWidth="1"/>
    <col min="4868" max="4868" width="2.42578125" style="7" customWidth="1"/>
    <col min="4869" max="4869" width="29.42578125" style="7" customWidth="1"/>
    <col min="4870" max="4870" width="16.7109375" style="7" customWidth="1"/>
    <col min="4871" max="4871" width="1.42578125" style="7" customWidth="1"/>
    <col min="4872" max="4872" width="42.85546875" style="7" customWidth="1"/>
    <col min="4873" max="5120" width="9.140625" style="7" customWidth="1"/>
    <col min="5121" max="5121" width="7.85546875" style="7" customWidth="1"/>
    <col min="5122" max="5122" width="133.85546875" style="7" customWidth="1"/>
    <col min="5123" max="5123" width="40.7109375" style="7" customWidth="1"/>
    <col min="5124" max="5124" width="2.42578125" style="7" customWidth="1"/>
    <col min="5125" max="5125" width="29.42578125" style="7" customWidth="1"/>
    <col min="5126" max="5126" width="16.7109375" style="7" customWidth="1"/>
    <col min="5127" max="5127" width="1.42578125" style="7" customWidth="1"/>
    <col min="5128" max="5128" width="42.85546875" style="7" customWidth="1"/>
    <col min="5129" max="5376" width="9.140625" style="7" customWidth="1"/>
    <col min="5377" max="5377" width="7.85546875" style="7" customWidth="1"/>
    <col min="5378" max="5378" width="133.85546875" style="7" customWidth="1"/>
    <col min="5379" max="5379" width="40.7109375" style="7" customWidth="1"/>
    <col min="5380" max="5380" width="2.42578125" style="7" customWidth="1"/>
    <col min="5381" max="5381" width="29.42578125" style="7" customWidth="1"/>
    <col min="5382" max="5382" width="16.7109375" style="7" customWidth="1"/>
    <col min="5383" max="5383" width="1.42578125" style="7" customWidth="1"/>
    <col min="5384" max="5384" width="42.85546875" style="7" customWidth="1"/>
    <col min="5385" max="5632" width="9.140625" style="7" customWidth="1"/>
    <col min="5633" max="5633" width="7.85546875" style="7" customWidth="1"/>
    <col min="5634" max="5634" width="133.85546875" style="7" customWidth="1"/>
    <col min="5635" max="5635" width="40.7109375" style="7" customWidth="1"/>
    <col min="5636" max="5636" width="2.42578125" style="7" customWidth="1"/>
    <col min="5637" max="5637" width="29.42578125" style="7" customWidth="1"/>
    <col min="5638" max="5638" width="16.7109375" style="7" customWidth="1"/>
    <col min="5639" max="5639" width="1.42578125" style="7" customWidth="1"/>
    <col min="5640" max="5640" width="42.85546875" style="7" customWidth="1"/>
    <col min="5641" max="5888" width="9.140625" style="7" customWidth="1"/>
    <col min="5889" max="5889" width="7.85546875" style="7" customWidth="1"/>
    <col min="5890" max="5890" width="133.85546875" style="7" customWidth="1"/>
    <col min="5891" max="5891" width="40.7109375" style="7" customWidth="1"/>
    <col min="5892" max="5892" width="2.42578125" style="7" customWidth="1"/>
    <col min="5893" max="5893" width="29.42578125" style="7" customWidth="1"/>
    <col min="5894" max="5894" width="16.7109375" style="7" customWidth="1"/>
    <col min="5895" max="5895" width="1.42578125" style="7" customWidth="1"/>
    <col min="5896" max="5896" width="42.85546875" style="7" customWidth="1"/>
    <col min="5897" max="6144" width="9.140625" style="7" customWidth="1"/>
    <col min="6145" max="6145" width="7.85546875" style="7" customWidth="1"/>
    <col min="6146" max="6146" width="133.85546875" style="7" customWidth="1"/>
    <col min="6147" max="6147" width="40.7109375" style="7" customWidth="1"/>
    <col min="6148" max="6148" width="2.42578125" style="7" customWidth="1"/>
    <col min="6149" max="6149" width="29.42578125" style="7" customWidth="1"/>
    <col min="6150" max="6150" width="16.7109375" style="7" customWidth="1"/>
    <col min="6151" max="6151" width="1.42578125" style="7" customWidth="1"/>
    <col min="6152" max="6152" width="42.85546875" style="7" customWidth="1"/>
    <col min="6153" max="6400" width="9.140625" style="7" customWidth="1"/>
    <col min="6401" max="6401" width="7.85546875" style="7" customWidth="1"/>
    <col min="6402" max="6402" width="133.85546875" style="7" customWidth="1"/>
    <col min="6403" max="6403" width="40.7109375" style="7" customWidth="1"/>
    <col min="6404" max="6404" width="2.42578125" style="7" customWidth="1"/>
    <col min="6405" max="6405" width="29.42578125" style="7" customWidth="1"/>
    <col min="6406" max="6406" width="16.7109375" style="7" customWidth="1"/>
    <col min="6407" max="6407" width="1.42578125" style="7" customWidth="1"/>
    <col min="6408" max="6408" width="42.85546875" style="7" customWidth="1"/>
    <col min="6409" max="6656" width="9.140625" style="7" customWidth="1"/>
    <col min="6657" max="6657" width="7.85546875" style="7" customWidth="1"/>
    <col min="6658" max="6658" width="133.85546875" style="7" customWidth="1"/>
    <col min="6659" max="6659" width="40.7109375" style="7" customWidth="1"/>
    <col min="6660" max="6660" width="2.42578125" style="7" customWidth="1"/>
    <col min="6661" max="6661" width="29.42578125" style="7" customWidth="1"/>
    <col min="6662" max="6662" width="16.7109375" style="7" customWidth="1"/>
    <col min="6663" max="6663" width="1.42578125" style="7" customWidth="1"/>
    <col min="6664" max="6664" width="42.85546875" style="7" customWidth="1"/>
    <col min="6665" max="6912" width="9.140625" style="7" customWidth="1"/>
    <col min="6913" max="6913" width="7.85546875" style="7" customWidth="1"/>
    <col min="6914" max="6914" width="133.85546875" style="7" customWidth="1"/>
    <col min="6915" max="6915" width="40.7109375" style="7" customWidth="1"/>
    <col min="6916" max="6916" width="2.42578125" style="7" customWidth="1"/>
    <col min="6917" max="6917" width="29.42578125" style="7" customWidth="1"/>
    <col min="6918" max="6918" width="16.7109375" style="7" customWidth="1"/>
    <col min="6919" max="6919" width="1.42578125" style="7" customWidth="1"/>
    <col min="6920" max="6920" width="42.85546875" style="7" customWidth="1"/>
    <col min="6921" max="7168" width="9.140625" style="7" customWidth="1"/>
    <col min="7169" max="7169" width="7.85546875" style="7" customWidth="1"/>
    <col min="7170" max="7170" width="133.85546875" style="7" customWidth="1"/>
    <col min="7171" max="7171" width="40.7109375" style="7" customWidth="1"/>
    <col min="7172" max="7172" width="2.42578125" style="7" customWidth="1"/>
    <col min="7173" max="7173" width="29.42578125" style="7" customWidth="1"/>
    <col min="7174" max="7174" width="16.7109375" style="7" customWidth="1"/>
    <col min="7175" max="7175" width="1.42578125" style="7" customWidth="1"/>
    <col min="7176" max="7176" width="42.85546875" style="7" customWidth="1"/>
    <col min="7177" max="7424" width="9.140625" style="7" customWidth="1"/>
    <col min="7425" max="7425" width="7.85546875" style="7" customWidth="1"/>
    <col min="7426" max="7426" width="133.85546875" style="7" customWidth="1"/>
    <col min="7427" max="7427" width="40.7109375" style="7" customWidth="1"/>
    <col min="7428" max="7428" width="2.42578125" style="7" customWidth="1"/>
    <col min="7429" max="7429" width="29.42578125" style="7" customWidth="1"/>
    <col min="7430" max="7430" width="16.7109375" style="7" customWidth="1"/>
    <col min="7431" max="7431" width="1.42578125" style="7" customWidth="1"/>
    <col min="7432" max="7432" width="42.85546875" style="7" customWidth="1"/>
    <col min="7433" max="7680" width="9.140625" style="7" customWidth="1"/>
    <col min="7681" max="7681" width="7.85546875" style="7" customWidth="1"/>
    <col min="7682" max="7682" width="133.85546875" style="7" customWidth="1"/>
    <col min="7683" max="7683" width="40.7109375" style="7" customWidth="1"/>
    <col min="7684" max="7684" width="2.42578125" style="7" customWidth="1"/>
    <col min="7685" max="7685" width="29.42578125" style="7" customWidth="1"/>
    <col min="7686" max="7686" width="16.7109375" style="7" customWidth="1"/>
    <col min="7687" max="7687" width="1.42578125" style="7" customWidth="1"/>
    <col min="7688" max="7688" width="42.85546875" style="7" customWidth="1"/>
    <col min="7689" max="7936" width="9.140625" style="7" customWidth="1"/>
    <col min="7937" max="7937" width="7.85546875" style="7" customWidth="1"/>
    <col min="7938" max="7938" width="133.85546875" style="7" customWidth="1"/>
    <col min="7939" max="7939" width="40.7109375" style="7" customWidth="1"/>
    <col min="7940" max="7940" width="2.42578125" style="7" customWidth="1"/>
    <col min="7941" max="7941" width="29.42578125" style="7" customWidth="1"/>
    <col min="7942" max="7942" width="16.7109375" style="7" customWidth="1"/>
    <col min="7943" max="7943" width="1.42578125" style="7" customWidth="1"/>
    <col min="7944" max="7944" width="42.85546875" style="7" customWidth="1"/>
    <col min="7945" max="8192" width="9.140625" style="7" customWidth="1"/>
    <col min="8193" max="8193" width="7.85546875" style="7" customWidth="1"/>
    <col min="8194" max="8194" width="133.85546875" style="7" customWidth="1"/>
    <col min="8195" max="8195" width="40.7109375" style="7" customWidth="1"/>
    <col min="8196" max="8196" width="2.42578125" style="7" customWidth="1"/>
    <col min="8197" max="8197" width="29.42578125" style="7" customWidth="1"/>
    <col min="8198" max="8198" width="16.7109375" style="7" customWidth="1"/>
    <col min="8199" max="8199" width="1.42578125" style="7" customWidth="1"/>
    <col min="8200" max="8200" width="42.85546875" style="7" customWidth="1"/>
    <col min="8201" max="8448" width="9.140625" style="7" customWidth="1"/>
    <col min="8449" max="8449" width="7.85546875" style="7" customWidth="1"/>
    <col min="8450" max="8450" width="133.85546875" style="7" customWidth="1"/>
    <col min="8451" max="8451" width="40.7109375" style="7" customWidth="1"/>
    <col min="8452" max="8452" width="2.42578125" style="7" customWidth="1"/>
    <col min="8453" max="8453" width="29.42578125" style="7" customWidth="1"/>
    <col min="8454" max="8454" width="16.7109375" style="7" customWidth="1"/>
    <col min="8455" max="8455" width="1.42578125" style="7" customWidth="1"/>
    <col min="8456" max="8456" width="42.85546875" style="7" customWidth="1"/>
    <col min="8457" max="8704" width="9.140625" style="7" customWidth="1"/>
    <col min="8705" max="8705" width="7.85546875" style="7" customWidth="1"/>
    <col min="8706" max="8706" width="133.85546875" style="7" customWidth="1"/>
    <col min="8707" max="8707" width="40.7109375" style="7" customWidth="1"/>
    <col min="8708" max="8708" width="2.42578125" style="7" customWidth="1"/>
    <col min="8709" max="8709" width="29.42578125" style="7" customWidth="1"/>
    <col min="8710" max="8710" width="16.7109375" style="7" customWidth="1"/>
    <col min="8711" max="8711" width="1.42578125" style="7" customWidth="1"/>
    <col min="8712" max="8712" width="42.85546875" style="7" customWidth="1"/>
    <col min="8713" max="8960" width="9.140625" style="7" customWidth="1"/>
    <col min="8961" max="8961" width="7.85546875" style="7" customWidth="1"/>
    <col min="8962" max="8962" width="133.85546875" style="7" customWidth="1"/>
    <col min="8963" max="8963" width="40.7109375" style="7" customWidth="1"/>
    <col min="8964" max="8964" width="2.42578125" style="7" customWidth="1"/>
    <col min="8965" max="8965" width="29.42578125" style="7" customWidth="1"/>
    <col min="8966" max="8966" width="16.7109375" style="7" customWidth="1"/>
    <col min="8967" max="8967" width="1.42578125" style="7" customWidth="1"/>
    <col min="8968" max="8968" width="42.85546875" style="7" customWidth="1"/>
    <col min="8969" max="9216" width="9.140625" style="7" customWidth="1"/>
    <col min="9217" max="9217" width="7.85546875" style="7" customWidth="1"/>
    <col min="9218" max="9218" width="133.85546875" style="7" customWidth="1"/>
    <col min="9219" max="9219" width="40.7109375" style="7" customWidth="1"/>
    <col min="9220" max="9220" width="2.42578125" style="7" customWidth="1"/>
    <col min="9221" max="9221" width="29.42578125" style="7" customWidth="1"/>
    <col min="9222" max="9222" width="16.7109375" style="7" customWidth="1"/>
    <col min="9223" max="9223" width="1.42578125" style="7" customWidth="1"/>
    <col min="9224" max="9224" width="42.85546875" style="7" customWidth="1"/>
    <col min="9225" max="9472" width="9.140625" style="7" customWidth="1"/>
    <col min="9473" max="9473" width="7.85546875" style="7" customWidth="1"/>
    <col min="9474" max="9474" width="133.85546875" style="7" customWidth="1"/>
    <col min="9475" max="9475" width="40.7109375" style="7" customWidth="1"/>
    <col min="9476" max="9476" width="2.42578125" style="7" customWidth="1"/>
    <col min="9477" max="9477" width="29.42578125" style="7" customWidth="1"/>
    <col min="9478" max="9478" width="16.7109375" style="7" customWidth="1"/>
    <col min="9479" max="9479" width="1.42578125" style="7" customWidth="1"/>
    <col min="9480" max="9480" width="42.85546875" style="7" customWidth="1"/>
    <col min="9481" max="9728" width="9.140625" style="7" customWidth="1"/>
    <col min="9729" max="9729" width="7.85546875" style="7" customWidth="1"/>
    <col min="9730" max="9730" width="133.85546875" style="7" customWidth="1"/>
    <col min="9731" max="9731" width="40.7109375" style="7" customWidth="1"/>
    <col min="9732" max="9732" width="2.42578125" style="7" customWidth="1"/>
    <col min="9733" max="9733" width="29.42578125" style="7" customWidth="1"/>
    <col min="9734" max="9734" width="16.7109375" style="7" customWidth="1"/>
    <col min="9735" max="9735" width="1.42578125" style="7" customWidth="1"/>
    <col min="9736" max="9736" width="42.85546875" style="7" customWidth="1"/>
    <col min="9737" max="9984" width="9.140625" style="7" customWidth="1"/>
    <col min="9985" max="9985" width="7.85546875" style="7" customWidth="1"/>
    <col min="9986" max="9986" width="133.85546875" style="7" customWidth="1"/>
    <col min="9987" max="9987" width="40.7109375" style="7" customWidth="1"/>
    <col min="9988" max="9988" width="2.42578125" style="7" customWidth="1"/>
    <col min="9989" max="9989" width="29.42578125" style="7" customWidth="1"/>
    <col min="9990" max="9990" width="16.7109375" style="7" customWidth="1"/>
    <col min="9991" max="9991" width="1.42578125" style="7" customWidth="1"/>
    <col min="9992" max="9992" width="42.85546875" style="7" customWidth="1"/>
    <col min="9993" max="10240" width="9.140625" style="7" customWidth="1"/>
    <col min="10241" max="10241" width="7.85546875" style="7" customWidth="1"/>
    <col min="10242" max="10242" width="133.85546875" style="7" customWidth="1"/>
    <col min="10243" max="10243" width="40.7109375" style="7" customWidth="1"/>
    <col min="10244" max="10244" width="2.42578125" style="7" customWidth="1"/>
    <col min="10245" max="10245" width="29.42578125" style="7" customWidth="1"/>
    <col min="10246" max="10246" width="16.7109375" style="7" customWidth="1"/>
    <col min="10247" max="10247" width="1.42578125" style="7" customWidth="1"/>
    <col min="10248" max="10248" width="42.85546875" style="7" customWidth="1"/>
    <col min="10249" max="10496" width="9.140625" style="7" customWidth="1"/>
    <col min="10497" max="10497" width="7.85546875" style="7" customWidth="1"/>
    <col min="10498" max="10498" width="133.85546875" style="7" customWidth="1"/>
    <col min="10499" max="10499" width="40.7109375" style="7" customWidth="1"/>
    <col min="10500" max="10500" width="2.42578125" style="7" customWidth="1"/>
    <col min="10501" max="10501" width="29.42578125" style="7" customWidth="1"/>
    <col min="10502" max="10502" width="16.7109375" style="7" customWidth="1"/>
    <col min="10503" max="10503" width="1.42578125" style="7" customWidth="1"/>
    <col min="10504" max="10504" width="42.85546875" style="7" customWidth="1"/>
    <col min="10505" max="10752" width="9.140625" style="7" customWidth="1"/>
    <col min="10753" max="10753" width="7.85546875" style="7" customWidth="1"/>
    <col min="10754" max="10754" width="133.85546875" style="7" customWidth="1"/>
    <col min="10755" max="10755" width="40.7109375" style="7" customWidth="1"/>
    <col min="10756" max="10756" width="2.42578125" style="7" customWidth="1"/>
    <col min="10757" max="10757" width="29.42578125" style="7" customWidth="1"/>
    <col min="10758" max="10758" width="16.7109375" style="7" customWidth="1"/>
    <col min="10759" max="10759" width="1.42578125" style="7" customWidth="1"/>
    <col min="10760" max="10760" width="42.85546875" style="7" customWidth="1"/>
    <col min="10761" max="11008" width="9.140625" style="7" customWidth="1"/>
    <col min="11009" max="11009" width="7.85546875" style="7" customWidth="1"/>
    <col min="11010" max="11010" width="133.85546875" style="7" customWidth="1"/>
    <col min="11011" max="11011" width="40.7109375" style="7" customWidth="1"/>
    <col min="11012" max="11012" width="2.42578125" style="7" customWidth="1"/>
    <col min="11013" max="11013" width="29.42578125" style="7" customWidth="1"/>
    <col min="11014" max="11014" width="16.7109375" style="7" customWidth="1"/>
    <col min="11015" max="11015" width="1.42578125" style="7" customWidth="1"/>
    <col min="11016" max="11016" width="42.85546875" style="7" customWidth="1"/>
    <col min="11017" max="11264" width="9.140625" style="7" customWidth="1"/>
    <col min="11265" max="11265" width="7.85546875" style="7" customWidth="1"/>
    <col min="11266" max="11266" width="133.85546875" style="7" customWidth="1"/>
    <col min="11267" max="11267" width="40.7109375" style="7" customWidth="1"/>
    <col min="11268" max="11268" width="2.42578125" style="7" customWidth="1"/>
    <col min="11269" max="11269" width="29.42578125" style="7" customWidth="1"/>
    <col min="11270" max="11270" width="16.7109375" style="7" customWidth="1"/>
    <col min="11271" max="11271" width="1.42578125" style="7" customWidth="1"/>
    <col min="11272" max="11272" width="42.85546875" style="7" customWidth="1"/>
    <col min="11273" max="11520" width="9.140625" style="7" customWidth="1"/>
    <col min="11521" max="11521" width="7.85546875" style="7" customWidth="1"/>
    <col min="11522" max="11522" width="133.85546875" style="7" customWidth="1"/>
    <col min="11523" max="11523" width="40.7109375" style="7" customWidth="1"/>
    <col min="11524" max="11524" width="2.42578125" style="7" customWidth="1"/>
    <col min="11525" max="11525" width="29.42578125" style="7" customWidth="1"/>
    <col min="11526" max="11526" width="16.7109375" style="7" customWidth="1"/>
    <col min="11527" max="11527" width="1.42578125" style="7" customWidth="1"/>
    <col min="11528" max="11528" width="42.85546875" style="7" customWidth="1"/>
    <col min="11529" max="11776" width="9.140625" style="7" customWidth="1"/>
    <col min="11777" max="11777" width="7.85546875" style="7" customWidth="1"/>
    <col min="11778" max="11778" width="133.85546875" style="7" customWidth="1"/>
    <col min="11779" max="11779" width="40.7109375" style="7" customWidth="1"/>
    <col min="11780" max="11780" width="2.42578125" style="7" customWidth="1"/>
    <col min="11781" max="11781" width="29.42578125" style="7" customWidth="1"/>
    <col min="11782" max="11782" width="16.7109375" style="7" customWidth="1"/>
    <col min="11783" max="11783" width="1.42578125" style="7" customWidth="1"/>
    <col min="11784" max="11784" width="42.85546875" style="7" customWidth="1"/>
    <col min="11785" max="12032" width="9.140625" style="7" customWidth="1"/>
    <col min="12033" max="12033" width="7.85546875" style="7" customWidth="1"/>
    <col min="12034" max="12034" width="133.85546875" style="7" customWidth="1"/>
    <col min="12035" max="12035" width="40.7109375" style="7" customWidth="1"/>
    <col min="12036" max="12036" width="2.42578125" style="7" customWidth="1"/>
    <col min="12037" max="12037" width="29.42578125" style="7" customWidth="1"/>
    <col min="12038" max="12038" width="16.7109375" style="7" customWidth="1"/>
    <col min="12039" max="12039" width="1.42578125" style="7" customWidth="1"/>
    <col min="12040" max="12040" width="42.85546875" style="7" customWidth="1"/>
    <col min="12041" max="12288" width="9.140625" style="7" customWidth="1"/>
    <col min="12289" max="12289" width="7.85546875" style="7" customWidth="1"/>
    <col min="12290" max="12290" width="133.85546875" style="7" customWidth="1"/>
    <col min="12291" max="12291" width="40.7109375" style="7" customWidth="1"/>
    <col min="12292" max="12292" width="2.42578125" style="7" customWidth="1"/>
    <col min="12293" max="12293" width="29.42578125" style="7" customWidth="1"/>
    <col min="12294" max="12294" width="16.7109375" style="7" customWidth="1"/>
    <col min="12295" max="12295" width="1.42578125" style="7" customWidth="1"/>
    <col min="12296" max="12296" width="42.85546875" style="7" customWidth="1"/>
    <col min="12297" max="12544" width="9.140625" style="7" customWidth="1"/>
    <col min="12545" max="12545" width="7.85546875" style="7" customWidth="1"/>
    <col min="12546" max="12546" width="133.85546875" style="7" customWidth="1"/>
    <col min="12547" max="12547" width="40.7109375" style="7" customWidth="1"/>
    <col min="12548" max="12548" width="2.42578125" style="7" customWidth="1"/>
    <col min="12549" max="12549" width="29.42578125" style="7" customWidth="1"/>
    <col min="12550" max="12550" width="16.7109375" style="7" customWidth="1"/>
    <col min="12551" max="12551" width="1.42578125" style="7" customWidth="1"/>
    <col min="12552" max="12552" width="42.85546875" style="7" customWidth="1"/>
    <col min="12553" max="12800" width="9.140625" style="7" customWidth="1"/>
    <col min="12801" max="12801" width="7.85546875" style="7" customWidth="1"/>
    <col min="12802" max="12802" width="133.85546875" style="7" customWidth="1"/>
    <col min="12803" max="12803" width="40.7109375" style="7" customWidth="1"/>
    <col min="12804" max="12804" width="2.42578125" style="7" customWidth="1"/>
    <col min="12805" max="12805" width="29.42578125" style="7" customWidth="1"/>
    <col min="12806" max="12806" width="16.7109375" style="7" customWidth="1"/>
    <col min="12807" max="12807" width="1.42578125" style="7" customWidth="1"/>
    <col min="12808" max="12808" width="42.85546875" style="7" customWidth="1"/>
    <col min="12809" max="13056" width="9.140625" style="7" customWidth="1"/>
    <col min="13057" max="13057" width="7.85546875" style="7" customWidth="1"/>
    <col min="13058" max="13058" width="133.85546875" style="7" customWidth="1"/>
    <col min="13059" max="13059" width="40.7109375" style="7" customWidth="1"/>
    <col min="13060" max="13060" width="2.42578125" style="7" customWidth="1"/>
    <col min="13061" max="13061" width="29.42578125" style="7" customWidth="1"/>
    <col min="13062" max="13062" width="16.7109375" style="7" customWidth="1"/>
    <col min="13063" max="13063" width="1.42578125" style="7" customWidth="1"/>
    <col min="13064" max="13064" width="42.85546875" style="7" customWidth="1"/>
    <col min="13065" max="13312" width="9.140625" style="7" customWidth="1"/>
    <col min="13313" max="13313" width="7.85546875" style="7" customWidth="1"/>
    <col min="13314" max="13314" width="133.85546875" style="7" customWidth="1"/>
    <col min="13315" max="13315" width="40.7109375" style="7" customWidth="1"/>
    <col min="13316" max="13316" width="2.42578125" style="7" customWidth="1"/>
    <col min="13317" max="13317" width="29.42578125" style="7" customWidth="1"/>
    <col min="13318" max="13318" width="16.7109375" style="7" customWidth="1"/>
    <col min="13319" max="13319" width="1.42578125" style="7" customWidth="1"/>
    <col min="13320" max="13320" width="42.85546875" style="7" customWidth="1"/>
    <col min="13321" max="13568" width="9.140625" style="7" customWidth="1"/>
    <col min="13569" max="13569" width="7.85546875" style="7" customWidth="1"/>
    <col min="13570" max="13570" width="133.85546875" style="7" customWidth="1"/>
    <col min="13571" max="13571" width="40.7109375" style="7" customWidth="1"/>
    <col min="13572" max="13572" width="2.42578125" style="7" customWidth="1"/>
    <col min="13573" max="13573" width="29.42578125" style="7" customWidth="1"/>
    <col min="13574" max="13574" width="16.7109375" style="7" customWidth="1"/>
    <col min="13575" max="13575" width="1.42578125" style="7" customWidth="1"/>
    <col min="13576" max="13576" width="42.85546875" style="7" customWidth="1"/>
    <col min="13577" max="13824" width="9.140625" style="7" customWidth="1"/>
    <col min="13825" max="13825" width="7.85546875" style="7" customWidth="1"/>
    <col min="13826" max="13826" width="133.85546875" style="7" customWidth="1"/>
    <col min="13827" max="13827" width="40.7109375" style="7" customWidth="1"/>
    <col min="13828" max="13828" width="2.42578125" style="7" customWidth="1"/>
    <col min="13829" max="13829" width="29.42578125" style="7" customWidth="1"/>
    <col min="13830" max="13830" width="16.7109375" style="7" customWidth="1"/>
    <col min="13831" max="13831" width="1.42578125" style="7" customWidth="1"/>
    <col min="13832" max="13832" width="42.85546875" style="7" customWidth="1"/>
    <col min="13833" max="14080" width="9.140625" style="7" customWidth="1"/>
    <col min="14081" max="14081" width="7.85546875" style="7" customWidth="1"/>
    <col min="14082" max="14082" width="133.85546875" style="7" customWidth="1"/>
    <col min="14083" max="14083" width="40.7109375" style="7" customWidth="1"/>
    <col min="14084" max="14084" width="2.42578125" style="7" customWidth="1"/>
    <col min="14085" max="14085" width="29.42578125" style="7" customWidth="1"/>
    <col min="14086" max="14086" width="16.7109375" style="7" customWidth="1"/>
    <col min="14087" max="14087" width="1.42578125" style="7" customWidth="1"/>
    <col min="14088" max="14088" width="42.85546875" style="7" customWidth="1"/>
    <col min="14089" max="14336" width="9.140625" style="7" customWidth="1"/>
    <col min="14337" max="14337" width="7.85546875" style="7" customWidth="1"/>
    <col min="14338" max="14338" width="133.85546875" style="7" customWidth="1"/>
    <col min="14339" max="14339" width="40.7109375" style="7" customWidth="1"/>
    <col min="14340" max="14340" width="2.42578125" style="7" customWidth="1"/>
    <col min="14341" max="14341" width="29.42578125" style="7" customWidth="1"/>
    <col min="14342" max="14342" width="16.7109375" style="7" customWidth="1"/>
    <col min="14343" max="14343" width="1.42578125" style="7" customWidth="1"/>
    <col min="14344" max="14344" width="42.85546875" style="7" customWidth="1"/>
    <col min="14345" max="14592" width="9.140625" style="7" customWidth="1"/>
    <col min="14593" max="14593" width="7.85546875" style="7" customWidth="1"/>
    <col min="14594" max="14594" width="133.85546875" style="7" customWidth="1"/>
    <col min="14595" max="14595" width="40.7109375" style="7" customWidth="1"/>
    <col min="14596" max="14596" width="2.42578125" style="7" customWidth="1"/>
    <col min="14597" max="14597" width="29.42578125" style="7" customWidth="1"/>
    <col min="14598" max="14598" width="16.7109375" style="7" customWidth="1"/>
    <col min="14599" max="14599" width="1.42578125" style="7" customWidth="1"/>
    <col min="14600" max="14600" width="42.85546875" style="7" customWidth="1"/>
    <col min="14601" max="14848" width="9.140625" style="7" customWidth="1"/>
    <col min="14849" max="14849" width="7.85546875" style="7" customWidth="1"/>
    <col min="14850" max="14850" width="133.85546875" style="7" customWidth="1"/>
    <col min="14851" max="14851" width="40.7109375" style="7" customWidth="1"/>
    <col min="14852" max="14852" width="2.42578125" style="7" customWidth="1"/>
    <col min="14853" max="14853" width="29.42578125" style="7" customWidth="1"/>
    <col min="14854" max="14854" width="16.7109375" style="7" customWidth="1"/>
    <col min="14855" max="14855" width="1.42578125" style="7" customWidth="1"/>
    <col min="14856" max="14856" width="42.85546875" style="7" customWidth="1"/>
    <col min="14857" max="15104" width="9.140625" style="7" customWidth="1"/>
    <col min="15105" max="15105" width="7.85546875" style="7" customWidth="1"/>
    <col min="15106" max="15106" width="133.85546875" style="7" customWidth="1"/>
    <col min="15107" max="15107" width="40.7109375" style="7" customWidth="1"/>
    <col min="15108" max="15108" width="2.42578125" style="7" customWidth="1"/>
    <col min="15109" max="15109" width="29.42578125" style="7" customWidth="1"/>
    <col min="15110" max="15110" width="16.7109375" style="7" customWidth="1"/>
    <col min="15111" max="15111" width="1.42578125" style="7" customWidth="1"/>
    <col min="15112" max="15112" width="42.85546875" style="7" customWidth="1"/>
    <col min="15113" max="15360" width="9.140625" style="7" customWidth="1"/>
    <col min="15361" max="15361" width="7.85546875" style="7" customWidth="1"/>
    <col min="15362" max="15362" width="133.85546875" style="7" customWidth="1"/>
    <col min="15363" max="15363" width="40.7109375" style="7" customWidth="1"/>
    <col min="15364" max="15364" width="2.42578125" style="7" customWidth="1"/>
    <col min="15365" max="15365" width="29.42578125" style="7" customWidth="1"/>
    <col min="15366" max="15366" width="16.7109375" style="7" customWidth="1"/>
    <col min="15367" max="15367" width="1.42578125" style="7" customWidth="1"/>
    <col min="15368" max="15368" width="42.85546875" style="7" customWidth="1"/>
    <col min="15369" max="15616" width="9.140625" style="7" customWidth="1"/>
    <col min="15617" max="15617" width="7.85546875" style="7" customWidth="1"/>
    <col min="15618" max="15618" width="133.85546875" style="7" customWidth="1"/>
    <col min="15619" max="15619" width="40.7109375" style="7" customWidth="1"/>
    <col min="15620" max="15620" width="2.42578125" style="7" customWidth="1"/>
    <col min="15621" max="15621" width="29.42578125" style="7" customWidth="1"/>
    <col min="15622" max="15622" width="16.7109375" style="7" customWidth="1"/>
    <col min="15623" max="15623" width="1.42578125" style="7" customWidth="1"/>
    <col min="15624" max="15624" width="42.85546875" style="7" customWidth="1"/>
    <col min="15625" max="15872" width="9.140625" style="7" customWidth="1"/>
    <col min="15873" max="15873" width="7.85546875" style="7" customWidth="1"/>
    <col min="15874" max="15874" width="133.85546875" style="7" customWidth="1"/>
    <col min="15875" max="15875" width="40.7109375" style="7" customWidth="1"/>
    <col min="15876" max="15876" width="2.42578125" style="7" customWidth="1"/>
    <col min="15877" max="15877" width="29.42578125" style="7" customWidth="1"/>
    <col min="15878" max="15878" width="16.7109375" style="7" customWidth="1"/>
    <col min="15879" max="15879" width="1.42578125" style="7" customWidth="1"/>
    <col min="15880" max="15880" width="42.85546875" style="7" customWidth="1"/>
    <col min="15881" max="16128" width="9.140625" style="7" customWidth="1"/>
    <col min="16129" max="16129" width="7.85546875" style="7" customWidth="1"/>
    <col min="16130" max="16130" width="133.85546875" style="7" customWidth="1"/>
    <col min="16131" max="16131" width="40.7109375" style="7" customWidth="1"/>
    <col min="16132" max="16132" width="2.42578125" style="7" customWidth="1"/>
    <col min="16133" max="16133" width="29.42578125" style="7" customWidth="1"/>
    <col min="16134" max="16134" width="16.7109375" style="7" customWidth="1"/>
    <col min="16135" max="16135" width="1.42578125" style="7" customWidth="1"/>
    <col min="16136" max="16136" width="42.85546875" style="7" customWidth="1"/>
    <col min="16137" max="16384" width="9.140625" style="7" customWidth="1"/>
  </cols>
  <sheetData>
    <row r="1" spans="1:8" ht="11.25" customHeight="1" x14ac:dyDescent="0.2">
      <c r="B1" s="35"/>
      <c r="D1" s="37"/>
      <c r="E1" s="37"/>
      <c r="F1" s="37"/>
      <c r="G1" s="37"/>
      <c r="H1" s="15"/>
    </row>
    <row r="2" spans="1:8" ht="27.75" customHeight="1" x14ac:dyDescent="0.2">
      <c r="B2" s="38"/>
      <c r="D2" s="37"/>
      <c r="E2" s="278" t="s">
        <v>0</v>
      </c>
      <c r="F2" s="278"/>
      <c r="G2" s="278"/>
      <c r="H2" s="278"/>
    </row>
    <row r="3" spans="1:8" ht="27.75" customHeight="1" x14ac:dyDescent="0.2">
      <c r="B3" s="38"/>
      <c r="D3" s="37"/>
      <c r="E3" s="279" t="s">
        <v>1</v>
      </c>
      <c r="F3" s="279"/>
      <c r="G3" s="279"/>
      <c r="H3" s="279"/>
    </row>
    <row r="4" spans="1:8" ht="27.75" customHeight="1" x14ac:dyDescent="0.2">
      <c r="B4" s="38"/>
      <c r="C4" s="16"/>
      <c r="D4" s="37"/>
      <c r="E4" s="279" t="s">
        <v>2</v>
      </c>
      <c r="F4" s="279"/>
      <c r="G4" s="279"/>
      <c r="H4" s="279"/>
    </row>
    <row r="5" spans="1:8" ht="27.75" customHeight="1" x14ac:dyDescent="0.2">
      <c r="B5" s="39"/>
      <c r="C5" s="40"/>
      <c r="D5" s="37"/>
      <c r="E5" s="280" t="s">
        <v>21</v>
      </c>
      <c r="F5" s="278"/>
      <c r="G5" s="278"/>
      <c r="H5" s="278"/>
    </row>
    <row r="6" spans="1:8" ht="48.75" customHeight="1" x14ac:dyDescent="0.2">
      <c r="C6" s="16"/>
      <c r="D6" s="42"/>
      <c r="E6" s="42"/>
    </row>
    <row r="7" spans="1:8" ht="21.75" customHeight="1" x14ac:dyDescent="0.2">
      <c r="C7" s="16"/>
      <c r="D7" s="42"/>
      <c r="E7" s="42"/>
    </row>
    <row r="8" spans="1:8" ht="80.25" customHeight="1" x14ac:dyDescent="0.2">
      <c r="B8" s="277" t="s">
        <v>20</v>
      </c>
      <c r="C8" s="277"/>
      <c r="D8" s="277"/>
      <c r="E8" s="277"/>
      <c r="F8" s="277"/>
      <c r="G8" s="277"/>
      <c r="H8" s="277"/>
    </row>
    <row r="9" spans="1:8" ht="55.5" customHeight="1" x14ac:dyDescent="0.2">
      <c r="A9" s="152" t="s">
        <v>184</v>
      </c>
      <c r="B9" s="152"/>
      <c r="C9" s="152"/>
      <c r="D9" s="152"/>
      <c r="E9" s="152"/>
      <c r="F9" s="152"/>
      <c r="G9" s="152"/>
      <c r="H9" s="152"/>
    </row>
    <row r="10" spans="1:8" ht="63.75" customHeight="1" x14ac:dyDescent="0.2">
      <c r="A10" s="150" t="s">
        <v>180</v>
      </c>
      <c r="B10" s="151"/>
      <c r="C10" s="151"/>
      <c r="D10" s="151"/>
      <c r="E10" s="151"/>
      <c r="F10" s="151"/>
      <c r="G10" s="151"/>
      <c r="H10" s="151"/>
    </row>
    <row r="11" spans="1:8" ht="269.25" customHeight="1" x14ac:dyDescent="0.2">
      <c r="B11" s="43"/>
      <c r="C11" s="44"/>
      <c r="E11" s="45"/>
      <c r="F11" s="17"/>
      <c r="G11" s="17"/>
      <c r="H11" s="17"/>
    </row>
    <row r="12" spans="1:8" ht="217.5" customHeight="1" x14ac:dyDescent="0.2">
      <c r="B12" s="43"/>
      <c r="C12" s="44"/>
      <c r="E12" s="45"/>
      <c r="F12" s="17"/>
      <c r="G12" s="17"/>
      <c r="H12" s="17"/>
    </row>
    <row r="13" spans="1:8" ht="183" customHeight="1" x14ac:dyDescent="0.2">
      <c r="B13" s="43"/>
      <c r="C13" s="44"/>
      <c r="E13" s="45"/>
      <c r="F13" s="185"/>
      <c r="G13" s="186"/>
      <c r="H13" s="186"/>
    </row>
    <row r="14" spans="1:8" ht="57.75" customHeight="1" x14ac:dyDescent="0.2">
      <c r="A14" s="138"/>
      <c r="B14" s="43"/>
      <c r="C14" s="44"/>
      <c r="E14" s="45"/>
      <c r="F14" s="46"/>
      <c r="G14" s="47"/>
      <c r="H14" s="47"/>
    </row>
    <row r="15" spans="1:8" ht="57.75" customHeight="1" thickBot="1" x14ac:dyDescent="0.25">
      <c r="A15" s="18"/>
      <c r="B15" s="198" t="s">
        <v>192</v>
      </c>
      <c r="C15" s="198"/>
      <c r="D15" s="198"/>
      <c r="E15" s="198"/>
      <c r="F15" s="198"/>
      <c r="G15" s="198"/>
      <c r="H15" s="198"/>
    </row>
    <row r="16" spans="1:8" ht="19.5" customHeight="1" thickTop="1" x14ac:dyDescent="0.2">
      <c r="A16" s="48"/>
      <c r="B16" s="49"/>
      <c r="C16" s="18"/>
      <c r="D16" s="18"/>
      <c r="E16" s="18"/>
      <c r="F16" s="18"/>
      <c r="G16" s="18"/>
      <c r="H16" s="18"/>
    </row>
    <row r="17" spans="1:8" ht="3" customHeight="1" thickBot="1" x14ac:dyDescent="0.25">
      <c r="A17" s="2"/>
      <c r="B17" s="50"/>
      <c r="C17" s="199"/>
      <c r="D17" s="199"/>
      <c r="E17" s="199"/>
      <c r="F17" s="199"/>
      <c r="G17" s="199"/>
      <c r="H17" s="199"/>
    </row>
    <row r="18" spans="1:8" ht="43.5" customHeight="1" thickTop="1" thickBot="1" x14ac:dyDescent="0.25">
      <c r="A18" s="51" t="s">
        <v>3</v>
      </c>
      <c r="B18" s="189" t="s">
        <v>47</v>
      </c>
      <c r="C18" s="190"/>
      <c r="D18" s="190"/>
      <c r="E18" s="190"/>
      <c r="F18" s="190"/>
      <c r="G18" s="190"/>
      <c r="H18" s="191"/>
    </row>
    <row r="19" spans="1:8" s="53" customFormat="1" ht="42.75" customHeight="1" thickTop="1" x14ac:dyDescent="0.4">
      <c r="A19" s="52">
        <v>1</v>
      </c>
      <c r="B19" s="192" t="s">
        <v>48</v>
      </c>
      <c r="C19" s="193"/>
      <c r="D19" s="193"/>
      <c r="E19" s="193"/>
      <c r="F19" s="193"/>
      <c r="G19" s="193"/>
      <c r="H19" s="194"/>
    </row>
    <row r="20" spans="1:8" s="53" customFormat="1" ht="42.75" customHeight="1" x14ac:dyDescent="0.4">
      <c r="A20" s="54">
        <v>2</v>
      </c>
      <c r="B20" s="195" t="s">
        <v>49</v>
      </c>
      <c r="C20" s="196"/>
      <c r="D20" s="196"/>
      <c r="E20" s="196"/>
      <c r="F20" s="196"/>
      <c r="G20" s="196"/>
      <c r="H20" s="197"/>
    </row>
    <row r="21" spans="1:8" s="53" customFormat="1" ht="42.75" customHeight="1" x14ac:dyDescent="0.4">
      <c r="A21" s="54">
        <v>3</v>
      </c>
      <c r="B21" s="195" t="s">
        <v>50</v>
      </c>
      <c r="C21" s="196"/>
      <c r="D21" s="196"/>
      <c r="E21" s="196"/>
      <c r="F21" s="196"/>
      <c r="G21" s="196"/>
      <c r="H21" s="197"/>
    </row>
    <row r="22" spans="1:8" s="53" customFormat="1" ht="42.75" customHeight="1" x14ac:dyDescent="0.4">
      <c r="A22" s="54">
        <v>4</v>
      </c>
      <c r="B22" s="187" t="s">
        <v>51</v>
      </c>
      <c r="C22" s="187"/>
      <c r="D22" s="187"/>
      <c r="E22" s="187"/>
      <c r="F22" s="187"/>
      <c r="G22" s="187"/>
      <c r="H22" s="187"/>
    </row>
    <row r="23" spans="1:8" s="56" customFormat="1" ht="28.5" customHeight="1" thickBot="1" x14ac:dyDescent="0.45">
      <c r="A23" s="55"/>
      <c r="B23" s="188"/>
      <c r="C23" s="188"/>
      <c r="D23" s="188"/>
      <c r="E23" s="188"/>
      <c r="F23" s="188"/>
      <c r="G23" s="188"/>
      <c r="H23" s="188"/>
    </row>
    <row r="24" spans="1:8" s="53" customFormat="1" ht="40.5" customHeight="1" thickTop="1" thickBot="1" x14ac:dyDescent="0.45">
      <c r="A24" s="51" t="s">
        <v>4</v>
      </c>
      <c r="B24" s="189" t="s">
        <v>191</v>
      </c>
      <c r="C24" s="190"/>
      <c r="D24" s="190"/>
      <c r="E24" s="190"/>
      <c r="F24" s="190"/>
      <c r="G24" s="190"/>
      <c r="H24" s="191"/>
    </row>
    <row r="25" spans="1:8" s="53" customFormat="1" ht="43.5" customHeight="1" thickTop="1" x14ac:dyDescent="0.4">
      <c r="A25" s="52">
        <v>5</v>
      </c>
      <c r="B25" s="192" t="s">
        <v>53</v>
      </c>
      <c r="C25" s="193"/>
      <c r="D25" s="193"/>
      <c r="E25" s="193"/>
      <c r="F25" s="193"/>
      <c r="G25" s="193"/>
      <c r="H25" s="194"/>
    </row>
    <row r="26" spans="1:8" s="53" customFormat="1" ht="43.5" customHeight="1" x14ac:dyDescent="0.4">
      <c r="A26" s="54">
        <v>6</v>
      </c>
      <c r="B26" s="195" t="s">
        <v>52</v>
      </c>
      <c r="C26" s="196"/>
      <c r="D26" s="196"/>
      <c r="E26" s="196"/>
      <c r="F26" s="196"/>
      <c r="G26" s="196"/>
      <c r="H26" s="197"/>
    </row>
    <row r="27" spans="1:8" s="53" customFormat="1" ht="43.5" customHeight="1" x14ac:dyDescent="0.4">
      <c r="A27" s="54">
        <v>7</v>
      </c>
      <c r="B27" s="195" t="s">
        <v>54</v>
      </c>
      <c r="C27" s="196"/>
      <c r="D27" s="196"/>
      <c r="E27" s="196"/>
      <c r="F27" s="196"/>
      <c r="G27" s="196"/>
      <c r="H27" s="197"/>
    </row>
    <row r="28" spans="1:8" s="53" customFormat="1" ht="43.5" customHeight="1" x14ac:dyDescent="0.4">
      <c r="A28" s="54">
        <v>8</v>
      </c>
      <c r="B28" s="195" t="s">
        <v>55</v>
      </c>
      <c r="C28" s="196"/>
      <c r="D28" s="196"/>
      <c r="E28" s="196"/>
      <c r="F28" s="196"/>
      <c r="G28" s="196"/>
      <c r="H28" s="197"/>
    </row>
    <row r="29" spans="1:8" s="53" customFormat="1" ht="43.5" customHeight="1" x14ac:dyDescent="0.4">
      <c r="A29" s="54">
        <v>9</v>
      </c>
      <c r="B29" s="195" t="s">
        <v>56</v>
      </c>
      <c r="C29" s="196"/>
      <c r="D29" s="196"/>
      <c r="E29" s="196"/>
      <c r="F29" s="196"/>
      <c r="G29" s="196"/>
      <c r="H29" s="197"/>
    </row>
    <row r="30" spans="1:8" s="53" customFormat="1" ht="43.5" customHeight="1" x14ac:dyDescent="0.4">
      <c r="A30" s="54">
        <v>10</v>
      </c>
      <c r="B30" s="195" t="s">
        <v>57</v>
      </c>
      <c r="C30" s="196"/>
      <c r="D30" s="196"/>
      <c r="E30" s="196"/>
      <c r="F30" s="196"/>
      <c r="G30" s="196"/>
      <c r="H30" s="197"/>
    </row>
    <row r="31" spans="1:8" s="53" customFormat="1" ht="43.5" customHeight="1" x14ac:dyDescent="0.4">
      <c r="A31" s="54">
        <v>11</v>
      </c>
      <c r="B31" s="195" t="s">
        <v>58</v>
      </c>
      <c r="C31" s="196"/>
      <c r="D31" s="196"/>
      <c r="E31" s="196"/>
      <c r="F31" s="196"/>
      <c r="G31" s="196"/>
      <c r="H31" s="197"/>
    </row>
    <row r="32" spans="1:8" s="53" customFormat="1" ht="43.5" customHeight="1" x14ac:dyDescent="0.4">
      <c r="A32" s="54">
        <v>12</v>
      </c>
      <c r="B32" s="195" t="s">
        <v>59</v>
      </c>
      <c r="C32" s="196"/>
      <c r="D32" s="196"/>
      <c r="E32" s="196"/>
      <c r="F32" s="196"/>
      <c r="G32" s="196"/>
      <c r="H32" s="197"/>
    </row>
    <row r="33" spans="1:8" s="53" customFormat="1" ht="43.5" customHeight="1" x14ac:dyDescent="0.4">
      <c r="A33" s="54">
        <v>13</v>
      </c>
      <c r="B33" s="195" t="s">
        <v>60</v>
      </c>
      <c r="C33" s="196"/>
      <c r="D33" s="196"/>
      <c r="E33" s="196"/>
      <c r="F33" s="196"/>
      <c r="G33" s="196"/>
      <c r="H33" s="197"/>
    </row>
    <row r="34" spans="1:8" s="53" customFormat="1" ht="43.5" customHeight="1" x14ac:dyDescent="0.4">
      <c r="A34" s="54">
        <v>14</v>
      </c>
      <c r="B34" s="195" t="s">
        <v>61</v>
      </c>
      <c r="C34" s="196"/>
      <c r="D34" s="196"/>
      <c r="E34" s="196"/>
      <c r="F34" s="196"/>
      <c r="G34" s="196"/>
      <c r="H34" s="197"/>
    </row>
    <row r="35" spans="1:8" s="53" customFormat="1" ht="43.5" customHeight="1" x14ac:dyDescent="0.4">
      <c r="A35" s="54">
        <v>15</v>
      </c>
      <c r="B35" s="195" t="s">
        <v>62</v>
      </c>
      <c r="C35" s="196"/>
      <c r="D35" s="196"/>
      <c r="E35" s="196"/>
      <c r="F35" s="196"/>
      <c r="G35" s="196"/>
      <c r="H35" s="197"/>
    </row>
    <row r="36" spans="1:8" s="53" customFormat="1" ht="43.5" customHeight="1" x14ac:dyDescent="0.4">
      <c r="A36" s="54">
        <v>16</v>
      </c>
      <c r="B36" s="195" t="s">
        <v>63</v>
      </c>
      <c r="C36" s="196"/>
      <c r="D36" s="196"/>
      <c r="E36" s="196"/>
      <c r="F36" s="196"/>
      <c r="G36" s="196"/>
      <c r="H36" s="197"/>
    </row>
    <row r="37" spans="1:8" s="53" customFormat="1" ht="43.5" customHeight="1" x14ac:dyDescent="0.4">
      <c r="A37" s="54">
        <v>17</v>
      </c>
      <c r="B37" s="195" t="s">
        <v>64</v>
      </c>
      <c r="C37" s="196"/>
      <c r="D37" s="196"/>
      <c r="E37" s="196"/>
      <c r="F37" s="196"/>
      <c r="G37" s="196"/>
      <c r="H37" s="197"/>
    </row>
    <row r="38" spans="1:8" s="53" customFormat="1" ht="43.5" customHeight="1" x14ac:dyDescent="0.4">
      <c r="A38" s="54">
        <v>18</v>
      </c>
      <c r="B38" s="195" t="s">
        <v>65</v>
      </c>
      <c r="C38" s="196"/>
      <c r="D38" s="196"/>
      <c r="E38" s="196"/>
      <c r="F38" s="196"/>
      <c r="G38" s="196"/>
      <c r="H38" s="197"/>
    </row>
    <row r="39" spans="1:8" s="53" customFormat="1" ht="81.75" customHeight="1" x14ac:dyDescent="0.4">
      <c r="A39" s="54">
        <v>19</v>
      </c>
      <c r="B39" s="195" t="s">
        <v>66</v>
      </c>
      <c r="C39" s="196"/>
      <c r="D39" s="196"/>
      <c r="E39" s="196"/>
      <c r="F39" s="196"/>
      <c r="G39" s="196"/>
      <c r="H39" s="197"/>
    </row>
    <row r="40" spans="1:8" s="58" customFormat="1" ht="54" customHeight="1" x14ac:dyDescent="0.25">
      <c r="A40" s="57">
        <v>20</v>
      </c>
      <c r="B40" s="195" t="s">
        <v>67</v>
      </c>
      <c r="C40" s="196"/>
      <c r="D40" s="196"/>
      <c r="E40" s="196"/>
      <c r="F40" s="196"/>
      <c r="G40" s="196"/>
      <c r="H40" s="197"/>
    </row>
    <row r="41" spans="1:8" s="53" customFormat="1" ht="54" customHeight="1" x14ac:dyDescent="0.4">
      <c r="A41" s="54">
        <v>21</v>
      </c>
      <c r="B41" s="195" t="s">
        <v>68</v>
      </c>
      <c r="C41" s="196"/>
      <c r="D41" s="196"/>
      <c r="E41" s="196"/>
      <c r="F41" s="196"/>
      <c r="G41" s="196"/>
      <c r="H41" s="197"/>
    </row>
    <row r="42" spans="1:8" s="53" customFormat="1" ht="88.5" customHeight="1" x14ac:dyDescent="0.4">
      <c r="A42" s="59">
        <v>22</v>
      </c>
      <c r="B42" s="195" t="s">
        <v>69</v>
      </c>
      <c r="C42" s="196"/>
      <c r="D42" s="196"/>
      <c r="E42" s="196"/>
      <c r="F42" s="196"/>
      <c r="G42" s="196"/>
      <c r="H42" s="197"/>
    </row>
    <row r="43" spans="1:8" s="53" customFormat="1" ht="48.75" customHeight="1" x14ac:dyDescent="0.4">
      <c r="A43" s="54">
        <v>23</v>
      </c>
      <c r="B43" s="195" t="s">
        <v>70</v>
      </c>
      <c r="C43" s="196"/>
      <c r="D43" s="196"/>
      <c r="E43" s="196"/>
      <c r="F43" s="196"/>
      <c r="G43" s="196"/>
      <c r="H43" s="197"/>
    </row>
    <row r="44" spans="1:8" s="53" customFormat="1" ht="48.75" customHeight="1" x14ac:dyDescent="0.4">
      <c r="A44" s="54">
        <v>24</v>
      </c>
      <c r="B44" s="195" t="s">
        <v>71</v>
      </c>
      <c r="C44" s="196"/>
      <c r="D44" s="196"/>
      <c r="E44" s="196"/>
      <c r="F44" s="196"/>
      <c r="G44" s="196"/>
      <c r="H44" s="197"/>
    </row>
    <row r="45" spans="1:8" s="53" customFormat="1" ht="48.75" customHeight="1" x14ac:dyDescent="0.4">
      <c r="A45" s="54">
        <v>25</v>
      </c>
      <c r="B45" s="195" t="s">
        <v>72</v>
      </c>
      <c r="C45" s="196"/>
      <c r="D45" s="196"/>
      <c r="E45" s="196"/>
      <c r="F45" s="196"/>
      <c r="G45" s="196"/>
      <c r="H45" s="197"/>
    </row>
    <row r="46" spans="1:8" s="53" customFormat="1" ht="25.5" customHeight="1" thickBot="1" x14ac:dyDescent="0.45">
      <c r="A46" s="55"/>
      <c r="B46" s="60"/>
      <c r="C46" s="200"/>
      <c r="D46" s="200"/>
      <c r="E46" s="200"/>
      <c r="F46" s="200"/>
      <c r="G46" s="200"/>
      <c r="H46" s="200"/>
    </row>
    <row r="47" spans="1:8" s="53" customFormat="1" ht="45.75" customHeight="1" thickTop="1" thickBot="1" x14ac:dyDescent="0.45">
      <c r="A47" s="51" t="s">
        <v>5</v>
      </c>
      <c r="B47" s="189" t="s">
        <v>73</v>
      </c>
      <c r="C47" s="190"/>
      <c r="D47" s="190"/>
      <c r="E47" s="190"/>
      <c r="F47" s="190"/>
      <c r="G47" s="190"/>
      <c r="H47" s="191"/>
    </row>
    <row r="48" spans="1:8" s="53" customFormat="1" ht="54.75" customHeight="1" thickTop="1" x14ac:dyDescent="0.4">
      <c r="A48" s="52">
        <v>26</v>
      </c>
      <c r="B48" s="192" t="s">
        <v>74</v>
      </c>
      <c r="C48" s="193"/>
      <c r="D48" s="193"/>
      <c r="E48" s="193"/>
      <c r="F48" s="193"/>
      <c r="G48" s="193"/>
      <c r="H48" s="194"/>
    </row>
    <row r="49" spans="1:8" s="53" customFormat="1" ht="54.75" customHeight="1" x14ac:dyDescent="0.4">
      <c r="A49" s="54">
        <v>27</v>
      </c>
      <c r="B49" s="201" t="s">
        <v>75</v>
      </c>
      <c r="C49" s="202"/>
      <c r="D49" s="202"/>
      <c r="E49" s="202"/>
      <c r="F49" s="202"/>
      <c r="G49" s="202"/>
      <c r="H49" s="203"/>
    </row>
    <row r="50" spans="1:8" s="53" customFormat="1" ht="54.75" customHeight="1" x14ac:dyDescent="0.4">
      <c r="A50" s="54">
        <v>28</v>
      </c>
      <c r="B50" s="195" t="s">
        <v>76</v>
      </c>
      <c r="C50" s="196"/>
      <c r="D50" s="196"/>
      <c r="E50" s="196"/>
      <c r="F50" s="196"/>
      <c r="G50" s="196"/>
      <c r="H50" s="197"/>
    </row>
    <row r="51" spans="1:8" s="53" customFormat="1" ht="86.25" customHeight="1" x14ac:dyDescent="0.4">
      <c r="A51" s="54">
        <v>29</v>
      </c>
      <c r="B51" s="195" t="s">
        <v>77</v>
      </c>
      <c r="C51" s="196"/>
      <c r="D51" s="196"/>
      <c r="E51" s="196"/>
      <c r="F51" s="196"/>
      <c r="G51" s="196"/>
      <c r="H51" s="197"/>
    </row>
    <row r="52" spans="1:8" s="53" customFormat="1" ht="86.25" customHeight="1" x14ac:dyDescent="0.4">
      <c r="A52" s="54">
        <v>30</v>
      </c>
      <c r="B52" s="195" t="s">
        <v>78</v>
      </c>
      <c r="C52" s="196"/>
      <c r="D52" s="196"/>
      <c r="E52" s="196"/>
      <c r="F52" s="196"/>
      <c r="G52" s="196"/>
      <c r="H52" s="197"/>
    </row>
    <row r="53" spans="1:8" s="53" customFormat="1" ht="86.25" customHeight="1" x14ac:dyDescent="0.4">
      <c r="A53" s="54">
        <v>31</v>
      </c>
      <c r="B53" s="195" t="s">
        <v>79</v>
      </c>
      <c r="C53" s="196"/>
      <c r="D53" s="196"/>
      <c r="E53" s="196"/>
      <c r="F53" s="196"/>
      <c r="G53" s="196"/>
      <c r="H53" s="197"/>
    </row>
    <row r="54" spans="1:8" s="53" customFormat="1" ht="86.25" customHeight="1" x14ac:dyDescent="0.4">
      <c r="A54" s="54">
        <v>32</v>
      </c>
      <c r="B54" s="195" t="s">
        <v>80</v>
      </c>
      <c r="C54" s="196"/>
      <c r="D54" s="196"/>
      <c r="E54" s="196"/>
      <c r="F54" s="196"/>
      <c r="G54" s="196"/>
      <c r="H54" s="197"/>
    </row>
    <row r="55" spans="1:8" s="53" customFormat="1" ht="66" customHeight="1" x14ac:dyDescent="0.4">
      <c r="A55" s="54">
        <v>33</v>
      </c>
      <c r="B55" s="195" t="s">
        <v>81</v>
      </c>
      <c r="C55" s="196"/>
      <c r="D55" s="196"/>
      <c r="E55" s="196"/>
      <c r="F55" s="196"/>
      <c r="G55" s="196"/>
      <c r="H55" s="197"/>
    </row>
    <row r="56" spans="1:8" s="53" customFormat="1" ht="49.5" customHeight="1" x14ac:dyDescent="0.4">
      <c r="A56" s="54">
        <v>34</v>
      </c>
      <c r="B56" s="195" t="s">
        <v>82</v>
      </c>
      <c r="C56" s="196"/>
      <c r="D56" s="196"/>
      <c r="E56" s="196"/>
      <c r="F56" s="196"/>
      <c r="G56" s="196"/>
      <c r="H56" s="197"/>
    </row>
    <row r="57" spans="1:8" s="53" customFormat="1" ht="49.5" customHeight="1" x14ac:dyDescent="0.4">
      <c r="A57" s="54">
        <v>35</v>
      </c>
      <c r="B57" s="195" t="s">
        <v>83</v>
      </c>
      <c r="C57" s="196"/>
      <c r="D57" s="196"/>
      <c r="E57" s="196"/>
      <c r="F57" s="196"/>
      <c r="G57" s="196"/>
      <c r="H57" s="197"/>
    </row>
    <row r="58" spans="1:8" s="53" customFormat="1" ht="49.5" customHeight="1" x14ac:dyDescent="0.4">
      <c r="A58" s="54">
        <v>36</v>
      </c>
      <c r="B58" s="195" t="s">
        <v>84</v>
      </c>
      <c r="C58" s="196"/>
      <c r="D58" s="196"/>
      <c r="E58" s="196"/>
      <c r="F58" s="196"/>
      <c r="G58" s="196"/>
      <c r="H58" s="197"/>
    </row>
    <row r="59" spans="1:8" s="53" customFormat="1" ht="49.5" customHeight="1" x14ac:dyDescent="0.4">
      <c r="A59" s="54">
        <v>37</v>
      </c>
      <c r="B59" s="195" t="s">
        <v>85</v>
      </c>
      <c r="C59" s="196"/>
      <c r="D59" s="196"/>
      <c r="E59" s="196"/>
      <c r="F59" s="196"/>
      <c r="G59" s="196"/>
      <c r="H59" s="197"/>
    </row>
    <row r="60" spans="1:8" s="53" customFormat="1" ht="49.5" customHeight="1" x14ac:dyDescent="0.4">
      <c r="A60" s="54">
        <v>38</v>
      </c>
      <c r="B60" s="195" t="s">
        <v>86</v>
      </c>
      <c r="C60" s="196"/>
      <c r="D60" s="196"/>
      <c r="E60" s="196"/>
      <c r="F60" s="196"/>
      <c r="G60" s="196"/>
      <c r="H60" s="197"/>
    </row>
    <row r="61" spans="1:8" s="53" customFormat="1" ht="89.25" customHeight="1" x14ac:dyDescent="0.4">
      <c r="A61" s="54">
        <v>39</v>
      </c>
      <c r="B61" s="195" t="s">
        <v>87</v>
      </c>
      <c r="C61" s="196"/>
      <c r="D61" s="196"/>
      <c r="E61" s="196"/>
      <c r="F61" s="196"/>
      <c r="G61" s="196"/>
      <c r="H61" s="197"/>
    </row>
    <row r="62" spans="1:8" s="53" customFormat="1" ht="45" customHeight="1" x14ac:dyDescent="0.4">
      <c r="A62" s="54">
        <v>40</v>
      </c>
      <c r="B62" s="195" t="s">
        <v>88</v>
      </c>
      <c r="C62" s="196"/>
      <c r="D62" s="196"/>
      <c r="E62" s="196"/>
      <c r="F62" s="196"/>
      <c r="G62" s="196"/>
      <c r="H62" s="197"/>
    </row>
    <row r="63" spans="1:8" s="53" customFormat="1" ht="45" customHeight="1" x14ac:dyDescent="0.4">
      <c r="A63" s="54">
        <v>41</v>
      </c>
      <c r="B63" s="195" t="s">
        <v>89</v>
      </c>
      <c r="C63" s="196"/>
      <c r="D63" s="196"/>
      <c r="E63" s="196"/>
      <c r="F63" s="196"/>
      <c r="G63" s="196"/>
      <c r="H63" s="197"/>
    </row>
    <row r="64" spans="1:8" s="53" customFormat="1" ht="45" customHeight="1" x14ac:dyDescent="0.4">
      <c r="A64" s="54">
        <v>42</v>
      </c>
      <c r="B64" s="195" t="s">
        <v>90</v>
      </c>
      <c r="C64" s="196"/>
      <c r="D64" s="196"/>
      <c r="E64" s="196"/>
      <c r="F64" s="196"/>
      <c r="G64" s="196"/>
      <c r="H64" s="197"/>
    </row>
    <row r="65" spans="1:8" s="53" customFormat="1" ht="45" customHeight="1" x14ac:dyDescent="0.4">
      <c r="A65" s="54">
        <v>43</v>
      </c>
      <c r="B65" s="195" t="s">
        <v>185</v>
      </c>
      <c r="C65" s="196"/>
      <c r="D65" s="196"/>
      <c r="E65" s="196"/>
      <c r="F65" s="196"/>
      <c r="G65" s="196"/>
      <c r="H65" s="197"/>
    </row>
    <row r="66" spans="1:8" s="53" customFormat="1" ht="28.35" customHeight="1" x14ac:dyDescent="0.4">
      <c r="A66" s="61"/>
      <c r="B66" s="62"/>
      <c r="C66" s="204"/>
      <c r="D66" s="204"/>
      <c r="E66" s="204"/>
      <c r="F66" s="204"/>
      <c r="G66" s="204"/>
      <c r="H66" s="204"/>
    </row>
    <row r="67" spans="1:8" ht="26.25" customHeight="1" thickBot="1" x14ac:dyDescent="0.25">
      <c r="A67" s="63"/>
      <c r="B67" s="49"/>
      <c r="C67" s="18"/>
      <c r="D67" s="18"/>
      <c r="E67" s="18"/>
      <c r="F67" s="18"/>
      <c r="G67" s="18"/>
      <c r="H67" s="18"/>
    </row>
    <row r="68" spans="1:8" s="53" customFormat="1" ht="48.75" customHeight="1" thickTop="1" thickBot="1" x14ac:dyDescent="0.45">
      <c r="A68" s="51" t="s">
        <v>6</v>
      </c>
      <c r="B68" s="189" t="s">
        <v>91</v>
      </c>
      <c r="C68" s="190"/>
      <c r="D68" s="190"/>
      <c r="E68" s="190"/>
      <c r="F68" s="190"/>
      <c r="G68" s="190"/>
      <c r="H68" s="191"/>
    </row>
    <row r="69" spans="1:8" s="53" customFormat="1" ht="51.75" customHeight="1" thickTop="1" x14ac:dyDescent="0.4">
      <c r="A69" s="64">
        <v>44</v>
      </c>
      <c r="B69" s="192" t="s">
        <v>92</v>
      </c>
      <c r="C69" s="193"/>
      <c r="D69" s="193"/>
      <c r="E69" s="193"/>
      <c r="F69" s="193"/>
      <c r="G69" s="193"/>
      <c r="H69" s="194"/>
    </row>
    <row r="70" spans="1:8" s="53" customFormat="1" ht="51.75" customHeight="1" x14ac:dyDescent="0.4">
      <c r="A70" s="54">
        <v>45</v>
      </c>
      <c r="B70" s="195" t="s">
        <v>93</v>
      </c>
      <c r="C70" s="196"/>
      <c r="D70" s="196"/>
      <c r="E70" s="196"/>
      <c r="F70" s="196"/>
      <c r="G70" s="196"/>
      <c r="H70" s="197"/>
    </row>
    <row r="71" spans="1:8" s="53" customFormat="1" ht="51.75" customHeight="1" x14ac:dyDescent="0.4">
      <c r="A71" s="54">
        <v>46</v>
      </c>
      <c r="B71" s="195" t="s">
        <v>94</v>
      </c>
      <c r="C71" s="196"/>
      <c r="D71" s="196"/>
      <c r="E71" s="196"/>
      <c r="F71" s="196"/>
      <c r="G71" s="196"/>
      <c r="H71" s="197"/>
    </row>
    <row r="72" spans="1:8" s="53" customFormat="1" ht="51.75" customHeight="1" x14ac:dyDescent="0.4">
      <c r="A72" s="54">
        <v>47</v>
      </c>
      <c r="B72" s="195" t="s">
        <v>95</v>
      </c>
      <c r="C72" s="196"/>
      <c r="D72" s="196"/>
      <c r="E72" s="196"/>
      <c r="F72" s="196"/>
      <c r="G72" s="196"/>
      <c r="H72" s="197"/>
    </row>
    <row r="73" spans="1:8" s="53" customFormat="1" ht="51.75" customHeight="1" x14ac:dyDescent="0.4">
      <c r="A73" s="54">
        <v>48</v>
      </c>
      <c r="B73" s="195" t="s">
        <v>96</v>
      </c>
      <c r="C73" s="196"/>
      <c r="D73" s="196"/>
      <c r="E73" s="196"/>
      <c r="F73" s="196"/>
      <c r="G73" s="196"/>
      <c r="H73" s="197"/>
    </row>
    <row r="74" spans="1:8" s="53" customFormat="1" ht="51.75" customHeight="1" x14ac:dyDescent="0.4">
      <c r="A74" s="54">
        <v>49</v>
      </c>
      <c r="B74" s="195" t="s">
        <v>97</v>
      </c>
      <c r="C74" s="196"/>
      <c r="D74" s="196"/>
      <c r="E74" s="196"/>
      <c r="F74" s="196"/>
      <c r="G74" s="196"/>
      <c r="H74" s="197"/>
    </row>
    <row r="75" spans="1:8" s="53" customFormat="1" ht="51.75" customHeight="1" x14ac:dyDescent="0.4">
      <c r="A75" s="54">
        <v>50</v>
      </c>
      <c r="B75" s="195" t="s">
        <v>98</v>
      </c>
      <c r="C75" s="196"/>
      <c r="D75" s="196"/>
      <c r="E75" s="196"/>
      <c r="F75" s="196"/>
      <c r="G75" s="196"/>
      <c r="H75" s="197"/>
    </row>
    <row r="76" spans="1:8" s="53" customFormat="1" ht="51.75" customHeight="1" x14ac:dyDescent="0.4">
      <c r="A76" s="54">
        <v>51</v>
      </c>
      <c r="B76" s="195" t="s">
        <v>188</v>
      </c>
      <c r="C76" s="196"/>
      <c r="D76" s="196"/>
      <c r="E76" s="196"/>
      <c r="F76" s="196"/>
      <c r="G76" s="196"/>
      <c r="H76" s="197"/>
    </row>
    <row r="77" spans="1:8" s="53" customFormat="1" ht="51.75" customHeight="1" x14ac:dyDescent="0.4">
      <c r="A77" s="54">
        <v>52</v>
      </c>
      <c r="B77" s="195" t="s">
        <v>187</v>
      </c>
      <c r="C77" s="196"/>
      <c r="D77" s="196"/>
      <c r="E77" s="196"/>
      <c r="F77" s="196"/>
      <c r="G77" s="196"/>
      <c r="H77" s="197"/>
    </row>
    <row r="78" spans="1:8" s="53" customFormat="1" ht="51.75" customHeight="1" x14ac:dyDescent="0.4">
      <c r="A78" s="54">
        <v>53</v>
      </c>
      <c r="B78" s="195" t="s">
        <v>186</v>
      </c>
      <c r="C78" s="196"/>
      <c r="D78" s="196"/>
      <c r="E78" s="196"/>
      <c r="F78" s="196"/>
      <c r="G78" s="196"/>
      <c r="H78" s="197"/>
    </row>
    <row r="79" spans="1:8" s="53" customFormat="1" ht="66.75" customHeight="1" x14ac:dyDescent="0.4">
      <c r="A79" s="54">
        <v>54</v>
      </c>
      <c r="B79" s="195" t="s">
        <v>189</v>
      </c>
      <c r="C79" s="196"/>
      <c r="D79" s="196"/>
      <c r="E79" s="196"/>
      <c r="F79" s="196"/>
      <c r="G79" s="196"/>
      <c r="H79" s="197"/>
    </row>
    <row r="80" spans="1:8" s="53" customFormat="1" ht="48.75" customHeight="1" x14ac:dyDescent="0.4">
      <c r="A80" s="54">
        <v>55</v>
      </c>
      <c r="B80" s="195" t="s">
        <v>99</v>
      </c>
      <c r="C80" s="196"/>
      <c r="D80" s="196"/>
      <c r="E80" s="196"/>
      <c r="F80" s="196"/>
      <c r="G80" s="196"/>
      <c r="H80" s="197"/>
    </row>
    <row r="81" spans="1:8" s="53" customFormat="1" ht="48.75" customHeight="1" x14ac:dyDescent="0.4">
      <c r="A81" s="54">
        <v>56</v>
      </c>
      <c r="B81" s="195" t="s">
        <v>100</v>
      </c>
      <c r="C81" s="196"/>
      <c r="D81" s="196"/>
      <c r="E81" s="196"/>
      <c r="F81" s="196"/>
      <c r="G81" s="196"/>
      <c r="H81" s="197"/>
    </row>
    <row r="82" spans="1:8" s="53" customFormat="1" ht="48.75" customHeight="1" x14ac:dyDescent="0.4">
      <c r="A82" s="54">
        <v>57</v>
      </c>
      <c r="B82" s="195" t="s">
        <v>101</v>
      </c>
      <c r="C82" s="196"/>
      <c r="D82" s="196"/>
      <c r="E82" s="196"/>
      <c r="F82" s="196"/>
      <c r="G82" s="196"/>
      <c r="H82" s="197"/>
    </row>
    <row r="83" spans="1:8" s="53" customFormat="1" ht="48.75" customHeight="1" x14ac:dyDescent="0.4">
      <c r="A83" s="54">
        <v>58</v>
      </c>
      <c r="B83" s="195" t="s">
        <v>102</v>
      </c>
      <c r="C83" s="196"/>
      <c r="D83" s="196"/>
      <c r="E83" s="196"/>
      <c r="F83" s="196"/>
      <c r="G83" s="196"/>
      <c r="H83" s="197"/>
    </row>
    <row r="84" spans="1:8" s="53" customFormat="1" ht="48.75" customHeight="1" x14ac:dyDescent="0.4">
      <c r="A84" s="54">
        <v>59</v>
      </c>
      <c r="B84" s="195" t="s">
        <v>103</v>
      </c>
      <c r="C84" s="196"/>
      <c r="D84" s="196"/>
      <c r="E84" s="196"/>
      <c r="F84" s="196"/>
      <c r="G84" s="196"/>
      <c r="H84" s="197"/>
    </row>
    <row r="85" spans="1:8" s="68" customFormat="1" ht="41.25" customHeight="1" x14ac:dyDescent="0.2">
      <c r="A85" s="2"/>
      <c r="B85" s="65"/>
      <c r="C85" s="66"/>
      <c r="D85" s="67"/>
      <c r="E85" s="67"/>
      <c r="F85" s="66"/>
      <c r="G85" s="67"/>
      <c r="H85" s="19"/>
    </row>
    <row r="86" spans="1:8" s="68" customFormat="1" ht="3" customHeight="1" thickBot="1" x14ac:dyDescent="0.25">
      <c r="A86" s="2"/>
      <c r="B86" s="65"/>
      <c r="C86" s="66"/>
      <c r="D86" s="67"/>
      <c r="E86" s="67"/>
      <c r="F86" s="66"/>
      <c r="G86" s="67"/>
      <c r="H86" s="19"/>
    </row>
    <row r="87" spans="1:8" s="68" customFormat="1" ht="54" customHeight="1" thickBot="1" x14ac:dyDescent="0.25">
      <c r="A87" s="69"/>
      <c r="B87" s="205" t="s">
        <v>27</v>
      </c>
      <c r="C87" s="206"/>
      <c r="D87" s="206"/>
      <c r="E87" s="206"/>
      <c r="F87" s="206"/>
      <c r="G87" s="70"/>
      <c r="H87" s="141">
        <v>198200</v>
      </c>
    </row>
    <row r="88" spans="1:8" s="53" customFormat="1" ht="29.25" customHeight="1" x14ac:dyDescent="0.4">
      <c r="A88" s="61"/>
      <c r="B88" s="207"/>
      <c r="C88" s="207"/>
      <c r="D88" s="207"/>
      <c r="E88" s="207"/>
      <c r="F88" s="207"/>
      <c r="G88" s="207"/>
      <c r="H88" s="207"/>
    </row>
    <row r="89" spans="1:8" s="68" customFormat="1" ht="43.5" customHeight="1" x14ac:dyDescent="0.2">
      <c r="A89" s="2"/>
      <c r="B89" s="71"/>
      <c r="C89" s="72"/>
      <c r="D89" s="73"/>
      <c r="E89" s="73"/>
      <c r="F89" s="74"/>
      <c r="G89" s="2"/>
      <c r="H89" s="20"/>
    </row>
    <row r="90" spans="1:8" s="68" customFormat="1" ht="43.5" customHeight="1" x14ac:dyDescent="0.2">
      <c r="A90" s="2"/>
      <c r="B90" s="71"/>
      <c r="C90" s="72"/>
      <c r="D90" s="73"/>
      <c r="E90" s="73"/>
      <c r="F90" s="74"/>
      <c r="G90" s="2"/>
      <c r="H90" s="20"/>
    </row>
    <row r="91" spans="1:8" s="68" customFormat="1" ht="43.5" customHeight="1" x14ac:dyDescent="0.2">
      <c r="A91" s="2"/>
      <c r="B91" s="71"/>
      <c r="C91" s="72"/>
      <c r="D91" s="73"/>
      <c r="E91" s="73"/>
      <c r="F91" s="74"/>
      <c r="G91" s="2"/>
      <c r="H91" s="20"/>
    </row>
    <row r="92" spans="1:8" ht="30" customHeight="1" x14ac:dyDescent="0.2">
      <c r="B92" s="43"/>
      <c r="C92" s="44"/>
      <c r="E92" s="45"/>
      <c r="F92" s="208"/>
      <c r="G92" s="208"/>
      <c r="H92" s="208"/>
    </row>
    <row r="93" spans="1:8" ht="46.7" customHeight="1" thickBot="1" x14ac:dyDescent="0.25">
      <c r="A93" s="75"/>
      <c r="B93" s="76" t="s">
        <v>26</v>
      </c>
      <c r="C93" s="77"/>
      <c r="D93" s="78"/>
      <c r="E93" s="79"/>
      <c r="F93" s="21"/>
      <c r="G93" s="21"/>
      <c r="H93" s="21"/>
    </row>
    <row r="94" spans="1:8" ht="48" customHeight="1" thickTop="1" thickBot="1" x14ac:dyDescent="0.25">
      <c r="A94" s="80" t="s">
        <v>3</v>
      </c>
      <c r="B94" s="215" t="s">
        <v>104</v>
      </c>
      <c r="C94" s="216"/>
      <c r="D94" s="81"/>
      <c r="E94" s="82" t="s">
        <v>18</v>
      </c>
      <c r="F94" s="83" t="s">
        <v>7</v>
      </c>
      <c r="G94" s="84"/>
      <c r="H94" s="22" t="s">
        <v>18</v>
      </c>
    </row>
    <row r="95" spans="1:8" ht="54" customHeight="1" thickTop="1" x14ac:dyDescent="0.2">
      <c r="A95" s="52">
        <v>1</v>
      </c>
      <c r="B95" s="217" t="s">
        <v>105</v>
      </c>
      <c r="C95" s="218"/>
      <c r="D95" s="85">
        <v>1524</v>
      </c>
      <c r="E95" s="86">
        <v>1879</v>
      </c>
      <c r="F95" s="142"/>
      <c r="G95" s="87">
        <f t="shared" ref="G95:G103" si="0">IF(F95&gt;=1,1,0)</f>
        <v>0</v>
      </c>
      <c r="H95" s="23">
        <f>E95*G95</f>
        <v>0</v>
      </c>
    </row>
    <row r="96" spans="1:8" ht="54" customHeight="1" x14ac:dyDescent="0.2">
      <c r="A96" s="54">
        <v>2</v>
      </c>
      <c r="B96" s="211" t="s">
        <v>106</v>
      </c>
      <c r="C96" s="212"/>
      <c r="D96" s="88">
        <v>1563</v>
      </c>
      <c r="E96" s="89">
        <v>2438</v>
      </c>
      <c r="F96" s="143"/>
      <c r="G96" s="87">
        <f t="shared" si="0"/>
        <v>0</v>
      </c>
      <c r="H96" s="24">
        <f t="shared" ref="H96:H105" si="1">E96*G96</f>
        <v>0</v>
      </c>
    </row>
    <row r="97" spans="1:8" s="93" customFormat="1" ht="54" customHeight="1" x14ac:dyDescent="0.2">
      <c r="A97" s="90">
        <v>3</v>
      </c>
      <c r="B97" s="219" t="s">
        <v>190</v>
      </c>
      <c r="C97" s="220"/>
      <c r="D97" s="91">
        <v>131</v>
      </c>
      <c r="E97" s="89">
        <v>988</v>
      </c>
      <c r="F97" s="144"/>
      <c r="G97" s="92">
        <f t="shared" si="0"/>
        <v>0</v>
      </c>
      <c r="H97" s="25">
        <f t="shared" si="1"/>
        <v>0</v>
      </c>
    </row>
    <row r="98" spans="1:8" s="93" customFormat="1" ht="54" customHeight="1" x14ac:dyDescent="0.2">
      <c r="A98" s="90">
        <v>4</v>
      </c>
      <c r="B98" s="221" t="s">
        <v>107</v>
      </c>
      <c r="C98" s="222"/>
      <c r="D98" s="91">
        <v>1034</v>
      </c>
      <c r="E98" s="89">
        <v>1764</v>
      </c>
      <c r="F98" s="144"/>
      <c r="G98" s="92">
        <f t="shared" si="0"/>
        <v>0</v>
      </c>
      <c r="H98" s="25">
        <f t="shared" si="1"/>
        <v>0</v>
      </c>
    </row>
    <row r="99" spans="1:8" ht="114.75" customHeight="1" x14ac:dyDescent="0.2">
      <c r="A99" s="54">
        <v>5</v>
      </c>
      <c r="B99" s="211" t="s">
        <v>108</v>
      </c>
      <c r="C99" s="212"/>
      <c r="D99" s="88">
        <v>193</v>
      </c>
      <c r="E99" s="89">
        <v>3722</v>
      </c>
      <c r="F99" s="143"/>
      <c r="G99" s="87">
        <f t="shared" si="0"/>
        <v>0</v>
      </c>
      <c r="H99" s="24">
        <f t="shared" si="1"/>
        <v>0</v>
      </c>
    </row>
    <row r="100" spans="1:8" ht="61.5" customHeight="1" x14ac:dyDescent="0.2">
      <c r="A100" s="54">
        <v>6</v>
      </c>
      <c r="B100" s="209" t="s">
        <v>109</v>
      </c>
      <c r="C100" s="210"/>
      <c r="D100" s="88">
        <v>417</v>
      </c>
      <c r="E100" s="89">
        <v>582</v>
      </c>
      <c r="F100" s="143"/>
      <c r="G100" s="87">
        <f t="shared" si="0"/>
        <v>0</v>
      </c>
      <c r="H100" s="24">
        <f t="shared" si="1"/>
        <v>0</v>
      </c>
    </row>
    <row r="101" spans="1:8" ht="84.75" customHeight="1" x14ac:dyDescent="0.2">
      <c r="A101" s="54">
        <v>7</v>
      </c>
      <c r="B101" s="211" t="s">
        <v>110</v>
      </c>
      <c r="C101" s="212"/>
      <c r="D101" s="88">
        <v>494</v>
      </c>
      <c r="E101" s="89">
        <v>557</v>
      </c>
      <c r="F101" s="143"/>
      <c r="G101" s="87">
        <f t="shared" si="0"/>
        <v>0</v>
      </c>
      <c r="H101" s="24">
        <f t="shared" si="1"/>
        <v>0</v>
      </c>
    </row>
    <row r="102" spans="1:8" ht="84.75" customHeight="1" x14ac:dyDescent="0.2">
      <c r="A102" s="54">
        <v>8</v>
      </c>
      <c r="B102" s="211" t="s">
        <v>111</v>
      </c>
      <c r="C102" s="212"/>
      <c r="D102" s="88">
        <v>743</v>
      </c>
      <c r="E102" s="94">
        <v>893</v>
      </c>
      <c r="F102" s="143"/>
      <c r="G102" s="87">
        <f t="shared" si="0"/>
        <v>0</v>
      </c>
      <c r="H102" s="24">
        <f t="shared" si="1"/>
        <v>0</v>
      </c>
    </row>
    <row r="103" spans="1:8" ht="48.75" customHeight="1" x14ac:dyDescent="0.2">
      <c r="A103" s="54">
        <v>9</v>
      </c>
      <c r="B103" s="213" t="s">
        <v>112</v>
      </c>
      <c r="C103" s="214"/>
      <c r="D103" s="88">
        <v>733</v>
      </c>
      <c r="E103" s="89">
        <v>715</v>
      </c>
      <c r="F103" s="143"/>
      <c r="G103" s="87">
        <f t="shared" si="0"/>
        <v>0</v>
      </c>
      <c r="H103" s="24">
        <f t="shared" si="1"/>
        <v>0</v>
      </c>
    </row>
    <row r="104" spans="1:8" ht="48.75" customHeight="1" x14ac:dyDescent="0.2">
      <c r="A104" s="54">
        <v>10</v>
      </c>
      <c r="B104" s="213" t="s">
        <v>113</v>
      </c>
      <c r="C104" s="214"/>
      <c r="D104" s="88">
        <v>733</v>
      </c>
      <c r="E104" s="89">
        <v>5395</v>
      </c>
      <c r="F104" s="143"/>
      <c r="G104" s="87">
        <f t="shared" ref="G104" si="2">IF(F104&gt;=1,1,0)</f>
        <v>0</v>
      </c>
      <c r="H104" s="24">
        <f t="shared" ref="H104" si="3">E104*G104</f>
        <v>0</v>
      </c>
    </row>
    <row r="105" spans="1:8" ht="48.75" customHeight="1" x14ac:dyDescent="0.2">
      <c r="A105" s="54">
        <v>11</v>
      </c>
      <c r="B105" s="211" t="s">
        <v>114</v>
      </c>
      <c r="C105" s="212"/>
      <c r="D105" s="88"/>
      <c r="E105" s="89">
        <v>2793</v>
      </c>
      <c r="F105" s="143"/>
      <c r="G105" s="87">
        <f>IF(F105&gt;=1,1,0)</f>
        <v>0</v>
      </c>
      <c r="H105" s="24">
        <f t="shared" si="1"/>
        <v>0</v>
      </c>
    </row>
    <row r="106" spans="1:8" ht="21" customHeight="1" thickBot="1" x14ac:dyDescent="0.25">
      <c r="A106" s="95"/>
      <c r="B106" s="96"/>
      <c r="C106" s="8"/>
      <c r="D106" s="97"/>
      <c r="E106" s="98"/>
      <c r="F106" s="99"/>
      <c r="G106" s="13"/>
      <c r="H106" s="26"/>
    </row>
    <row r="107" spans="1:8" ht="54.95" customHeight="1" thickTop="1" thickBot="1" x14ac:dyDescent="0.25">
      <c r="A107" s="80" t="s">
        <v>4</v>
      </c>
      <c r="B107" s="215" t="s">
        <v>73</v>
      </c>
      <c r="C107" s="216"/>
      <c r="D107" s="81"/>
      <c r="E107" s="82" t="s">
        <v>18</v>
      </c>
      <c r="F107" s="83" t="s">
        <v>7</v>
      </c>
      <c r="G107" s="84"/>
      <c r="H107" s="22" t="s">
        <v>18</v>
      </c>
    </row>
    <row r="108" spans="1:8" s="93" customFormat="1" ht="150.75" customHeight="1" thickTop="1" x14ac:dyDescent="0.2">
      <c r="A108" s="90">
        <v>12</v>
      </c>
      <c r="B108" s="217" t="s">
        <v>115</v>
      </c>
      <c r="C108" s="218"/>
      <c r="D108" s="91">
        <v>2624</v>
      </c>
      <c r="E108" s="86">
        <v>7126</v>
      </c>
      <c r="F108" s="144"/>
      <c r="G108" s="92">
        <f>IF(F108&gt;=1,1,0)</f>
        <v>0</v>
      </c>
      <c r="H108" s="25">
        <f>E108*G108</f>
        <v>0</v>
      </c>
    </row>
    <row r="109" spans="1:8" s="93" customFormat="1" ht="86.25" customHeight="1" x14ac:dyDescent="0.2">
      <c r="A109" s="90">
        <v>13</v>
      </c>
      <c r="B109" s="211" t="s">
        <v>116</v>
      </c>
      <c r="C109" s="212"/>
      <c r="D109" s="91"/>
      <c r="E109" s="86">
        <v>715</v>
      </c>
      <c r="F109" s="143"/>
      <c r="G109" s="87">
        <f t="shared" ref="G109" si="4">IF(F109&gt;=1,1,0)</f>
        <v>0</v>
      </c>
      <c r="H109" s="24">
        <f t="shared" ref="H109" si="5">E109*G109</f>
        <v>0</v>
      </c>
    </row>
    <row r="110" spans="1:8" ht="89.25" customHeight="1" x14ac:dyDescent="0.2">
      <c r="A110" s="54">
        <v>14</v>
      </c>
      <c r="B110" s="211" t="s">
        <v>117</v>
      </c>
      <c r="C110" s="212"/>
      <c r="D110" s="88">
        <v>486</v>
      </c>
      <c r="E110" s="86">
        <v>1106</v>
      </c>
      <c r="F110" s="143"/>
      <c r="G110" s="87">
        <f t="shared" ref="G110:G120" si="6">IF(F110&gt;=1,1,0)</f>
        <v>0</v>
      </c>
      <c r="H110" s="24">
        <f t="shared" ref="H110:H120" si="7">E110*G110</f>
        <v>0</v>
      </c>
    </row>
    <row r="111" spans="1:8" ht="62.25" customHeight="1" x14ac:dyDescent="0.2">
      <c r="A111" s="54">
        <v>15</v>
      </c>
      <c r="B111" s="211" t="s">
        <v>118</v>
      </c>
      <c r="C111" s="212"/>
      <c r="D111" s="88"/>
      <c r="E111" s="86">
        <v>590</v>
      </c>
      <c r="F111" s="143"/>
      <c r="G111" s="87">
        <f t="shared" ref="G111" si="8">IF(F111&gt;=1,1,0)</f>
        <v>0</v>
      </c>
      <c r="H111" s="24">
        <f t="shared" ref="H111" si="9">E111*G111</f>
        <v>0</v>
      </c>
    </row>
    <row r="112" spans="1:8" ht="62.25" customHeight="1" x14ac:dyDescent="0.2">
      <c r="A112" s="54">
        <v>16</v>
      </c>
      <c r="B112" s="211" t="s">
        <v>119</v>
      </c>
      <c r="C112" s="212"/>
      <c r="D112" s="88">
        <v>1003</v>
      </c>
      <c r="E112" s="86">
        <v>516</v>
      </c>
      <c r="F112" s="143"/>
      <c r="G112" s="87">
        <f t="shared" si="6"/>
        <v>0</v>
      </c>
      <c r="H112" s="24">
        <f t="shared" si="7"/>
        <v>0</v>
      </c>
    </row>
    <row r="113" spans="1:8" ht="54.75" customHeight="1" x14ac:dyDescent="0.2">
      <c r="A113" s="54">
        <v>17</v>
      </c>
      <c r="B113" s="209" t="s">
        <v>120</v>
      </c>
      <c r="C113" s="210"/>
      <c r="D113" s="88">
        <v>54</v>
      </c>
      <c r="E113" s="86">
        <v>626</v>
      </c>
      <c r="F113" s="143"/>
      <c r="G113" s="87">
        <f t="shared" si="6"/>
        <v>0</v>
      </c>
      <c r="H113" s="24">
        <f t="shared" si="7"/>
        <v>0</v>
      </c>
    </row>
    <row r="114" spans="1:8" ht="54.75" customHeight="1" x14ac:dyDescent="0.2">
      <c r="A114" s="54">
        <v>18</v>
      </c>
      <c r="B114" s="223" t="s">
        <v>121</v>
      </c>
      <c r="C114" s="224"/>
      <c r="D114" s="88">
        <v>532</v>
      </c>
      <c r="E114" s="100">
        <v>730</v>
      </c>
      <c r="F114" s="143"/>
      <c r="G114" s="87">
        <f t="shared" si="6"/>
        <v>0</v>
      </c>
      <c r="H114" s="24">
        <f t="shared" si="7"/>
        <v>0</v>
      </c>
    </row>
    <row r="115" spans="1:8" s="93" customFormat="1" ht="54.75" customHeight="1" x14ac:dyDescent="0.2">
      <c r="A115" s="90">
        <v>19</v>
      </c>
      <c r="B115" s="211" t="s">
        <v>122</v>
      </c>
      <c r="C115" s="212"/>
      <c r="D115" s="91">
        <v>764</v>
      </c>
      <c r="E115" s="100">
        <v>617</v>
      </c>
      <c r="F115" s="144"/>
      <c r="G115" s="92">
        <f t="shared" si="6"/>
        <v>0</v>
      </c>
      <c r="H115" s="25">
        <f t="shared" si="7"/>
        <v>0</v>
      </c>
    </row>
    <row r="116" spans="1:8" ht="54.75" customHeight="1" x14ac:dyDescent="0.2">
      <c r="A116" s="54">
        <v>20</v>
      </c>
      <c r="B116" s="211" t="s">
        <v>123</v>
      </c>
      <c r="C116" s="212"/>
      <c r="D116" s="88">
        <v>2469</v>
      </c>
      <c r="E116" s="100">
        <v>518</v>
      </c>
      <c r="F116" s="143"/>
      <c r="G116" s="87">
        <f t="shared" si="6"/>
        <v>0</v>
      </c>
      <c r="H116" s="24">
        <f t="shared" si="7"/>
        <v>0</v>
      </c>
    </row>
    <row r="117" spans="1:8" ht="54.75" customHeight="1" x14ac:dyDescent="0.2">
      <c r="A117" s="54">
        <v>21</v>
      </c>
      <c r="B117" s="211" t="s">
        <v>124</v>
      </c>
      <c r="C117" s="212"/>
      <c r="D117" s="88">
        <v>5170</v>
      </c>
      <c r="E117" s="100">
        <v>481</v>
      </c>
      <c r="F117" s="143"/>
      <c r="G117" s="87">
        <f t="shared" si="6"/>
        <v>0</v>
      </c>
      <c r="H117" s="24">
        <f t="shared" si="7"/>
        <v>0</v>
      </c>
    </row>
    <row r="118" spans="1:8" ht="69.75" customHeight="1" x14ac:dyDescent="0.2">
      <c r="A118" s="54">
        <v>22</v>
      </c>
      <c r="B118" s="211" t="s">
        <v>125</v>
      </c>
      <c r="C118" s="212"/>
      <c r="D118" s="88">
        <v>174</v>
      </c>
      <c r="E118" s="100">
        <v>393</v>
      </c>
      <c r="F118" s="143"/>
      <c r="G118" s="87">
        <f t="shared" si="6"/>
        <v>0</v>
      </c>
      <c r="H118" s="24">
        <f t="shared" si="7"/>
        <v>0</v>
      </c>
    </row>
    <row r="119" spans="1:8" ht="58.5" customHeight="1" x14ac:dyDescent="0.2">
      <c r="A119" s="54">
        <v>23</v>
      </c>
      <c r="B119" s="213" t="s">
        <v>126</v>
      </c>
      <c r="C119" s="214"/>
      <c r="D119" s="88">
        <v>710</v>
      </c>
      <c r="E119" s="100">
        <v>486</v>
      </c>
      <c r="F119" s="143"/>
      <c r="G119" s="87">
        <f t="shared" ref="G119" si="10">IF(F119&gt;=1,1,0)</f>
        <v>0</v>
      </c>
      <c r="H119" s="24">
        <f t="shared" ref="H119" si="11">E119*G119</f>
        <v>0</v>
      </c>
    </row>
    <row r="120" spans="1:8" ht="58.5" customHeight="1" x14ac:dyDescent="0.2">
      <c r="A120" s="54">
        <v>24</v>
      </c>
      <c r="B120" s="213" t="s">
        <v>127</v>
      </c>
      <c r="C120" s="214"/>
      <c r="D120" s="88">
        <v>710</v>
      </c>
      <c r="E120" s="100">
        <v>486</v>
      </c>
      <c r="F120" s="143"/>
      <c r="G120" s="87">
        <f t="shared" si="6"/>
        <v>0</v>
      </c>
      <c r="H120" s="24">
        <f t="shared" si="7"/>
        <v>0</v>
      </c>
    </row>
    <row r="121" spans="1:8" ht="43.5" customHeight="1" thickBot="1" x14ac:dyDescent="0.25">
      <c r="A121" s="101"/>
      <c r="B121" s="102"/>
      <c r="C121" s="103"/>
      <c r="D121" s="104"/>
      <c r="E121" s="104"/>
      <c r="F121" s="105"/>
      <c r="G121" s="13"/>
      <c r="H121" s="28"/>
    </row>
    <row r="122" spans="1:8" ht="54.95" customHeight="1" thickTop="1" thickBot="1" x14ac:dyDescent="0.25">
      <c r="A122" s="80" t="s">
        <v>5</v>
      </c>
      <c r="B122" s="215" t="s">
        <v>91</v>
      </c>
      <c r="C122" s="216"/>
      <c r="D122" s="81"/>
      <c r="E122" s="82" t="s">
        <v>18</v>
      </c>
      <c r="F122" s="83" t="s">
        <v>7</v>
      </c>
      <c r="G122" s="84"/>
      <c r="H122" s="22" t="s">
        <v>18</v>
      </c>
    </row>
    <row r="123" spans="1:8" ht="102" customHeight="1" thickTop="1" x14ac:dyDescent="0.2">
      <c r="A123" s="54">
        <v>25</v>
      </c>
      <c r="B123" s="217" t="s">
        <v>128</v>
      </c>
      <c r="C123" s="218"/>
      <c r="D123" s="88">
        <v>965</v>
      </c>
      <c r="E123" s="86">
        <v>874</v>
      </c>
      <c r="F123" s="143"/>
      <c r="G123" s="87">
        <f>IF(F123&gt;=1,1,0)</f>
        <v>0</v>
      </c>
      <c r="H123" s="24">
        <f>E123*G123</f>
        <v>0</v>
      </c>
    </row>
    <row r="124" spans="1:8" ht="84.75" customHeight="1" x14ac:dyDescent="0.2">
      <c r="A124" s="54">
        <v>26</v>
      </c>
      <c r="B124" s="211" t="s">
        <v>129</v>
      </c>
      <c r="C124" s="212"/>
      <c r="D124" s="88">
        <v>2238</v>
      </c>
      <c r="E124" s="86">
        <v>874</v>
      </c>
      <c r="F124" s="143"/>
      <c r="G124" s="87">
        <f>IF(F124&gt;=1,1,0)</f>
        <v>0</v>
      </c>
      <c r="H124" s="24">
        <f t="shared" ref="H124:H146" si="12">E124*G124</f>
        <v>0</v>
      </c>
    </row>
    <row r="125" spans="1:8" ht="84.75" customHeight="1" x14ac:dyDescent="0.2">
      <c r="A125" s="54">
        <v>27</v>
      </c>
      <c r="B125" s="211" t="s">
        <v>130</v>
      </c>
      <c r="C125" s="212"/>
      <c r="D125" s="88">
        <v>463</v>
      </c>
      <c r="E125" s="86">
        <v>874</v>
      </c>
      <c r="F125" s="143"/>
      <c r="G125" s="87">
        <f>IF(F125&gt;=1,1,0)</f>
        <v>0</v>
      </c>
      <c r="H125" s="24">
        <f t="shared" si="12"/>
        <v>0</v>
      </c>
    </row>
    <row r="126" spans="1:8" ht="84.75" customHeight="1" x14ac:dyDescent="0.2">
      <c r="A126" s="54">
        <v>28</v>
      </c>
      <c r="B126" s="211" t="s">
        <v>131</v>
      </c>
      <c r="C126" s="212"/>
      <c r="D126" s="88">
        <v>251</v>
      </c>
      <c r="E126" s="86">
        <v>2051</v>
      </c>
      <c r="F126" s="143"/>
      <c r="G126" s="87">
        <f>IF(F126&gt;=1,1,0)</f>
        <v>0</v>
      </c>
      <c r="H126" s="24">
        <f t="shared" si="12"/>
        <v>0</v>
      </c>
    </row>
    <row r="127" spans="1:8" ht="62.25" customHeight="1" x14ac:dyDescent="0.2">
      <c r="A127" s="54">
        <v>29</v>
      </c>
      <c r="B127" s="211" t="s">
        <v>132</v>
      </c>
      <c r="C127" s="212"/>
      <c r="D127" s="88">
        <v>3010</v>
      </c>
      <c r="E127" s="86">
        <v>2272</v>
      </c>
      <c r="F127" s="143"/>
      <c r="G127" s="87">
        <f>IF(F127&gt;=1,1,0)</f>
        <v>0</v>
      </c>
      <c r="H127" s="24">
        <f t="shared" si="12"/>
        <v>0</v>
      </c>
    </row>
    <row r="128" spans="1:8" ht="91.5" customHeight="1" x14ac:dyDescent="0.2">
      <c r="A128" s="54">
        <v>30</v>
      </c>
      <c r="B128" s="211" t="s">
        <v>133</v>
      </c>
      <c r="C128" s="212"/>
      <c r="D128" s="106">
        <v>478</v>
      </c>
      <c r="E128" s="86">
        <v>2501</v>
      </c>
      <c r="F128" s="143"/>
      <c r="G128" s="87">
        <f t="shared" ref="G128:G146" si="13">IF(F128&gt;=1,1,0)</f>
        <v>0</v>
      </c>
      <c r="H128" s="24">
        <f t="shared" si="12"/>
        <v>0</v>
      </c>
    </row>
    <row r="129" spans="1:8" ht="91.5" customHeight="1" x14ac:dyDescent="0.2">
      <c r="A129" s="54">
        <v>31</v>
      </c>
      <c r="B129" s="211" t="s">
        <v>134</v>
      </c>
      <c r="C129" s="212"/>
      <c r="D129" s="106">
        <v>478</v>
      </c>
      <c r="E129" s="86">
        <v>1906</v>
      </c>
      <c r="F129" s="143"/>
      <c r="G129" s="87">
        <f t="shared" ref="G129" si="14">IF(F129&gt;=1,1,0)</f>
        <v>0</v>
      </c>
      <c r="H129" s="24">
        <f t="shared" ref="H129" si="15">E129*G129</f>
        <v>0</v>
      </c>
    </row>
    <row r="130" spans="1:8" ht="65.25" customHeight="1" x14ac:dyDescent="0.2">
      <c r="A130" s="54">
        <v>32</v>
      </c>
      <c r="B130" s="211" t="s">
        <v>135</v>
      </c>
      <c r="C130" s="212"/>
      <c r="D130" s="88">
        <v>185</v>
      </c>
      <c r="E130" s="86">
        <v>434</v>
      </c>
      <c r="F130" s="143"/>
      <c r="G130" s="87">
        <f t="shared" si="13"/>
        <v>0</v>
      </c>
      <c r="H130" s="24">
        <f t="shared" si="12"/>
        <v>0</v>
      </c>
    </row>
    <row r="131" spans="1:8" ht="65.25" customHeight="1" x14ac:dyDescent="0.2">
      <c r="A131" s="54">
        <v>33</v>
      </c>
      <c r="B131" s="211" t="s">
        <v>136</v>
      </c>
      <c r="C131" s="212"/>
      <c r="D131" s="88">
        <v>185</v>
      </c>
      <c r="E131" s="86">
        <v>434</v>
      </c>
      <c r="F131" s="143"/>
      <c r="G131" s="87">
        <f t="shared" ref="G131" si="16">IF(F131&gt;=1,1,0)</f>
        <v>0</v>
      </c>
      <c r="H131" s="24">
        <f t="shared" ref="H131" si="17">E131*G131</f>
        <v>0</v>
      </c>
    </row>
    <row r="132" spans="1:8" s="93" customFormat="1" ht="54.75" customHeight="1" x14ac:dyDescent="0.2">
      <c r="A132" s="90">
        <v>34</v>
      </c>
      <c r="B132" s="211" t="s">
        <v>137</v>
      </c>
      <c r="C132" s="212"/>
      <c r="D132" s="91">
        <v>1621</v>
      </c>
      <c r="E132" s="86">
        <v>1616</v>
      </c>
      <c r="F132" s="144"/>
      <c r="G132" s="92">
        <f t="shared" si="13"/>
        <v>0</v>
      </c>
      <c r="H132" s="25">
        <f t="shared" si="12"/>
        <v>0</v>
      </c>
    </row>
    <row r="133" spans="1:8" ht="73.5" customHeight="1" x14ac:dyDescent="0.2">
      <c r="A133" s="90">
        <v>35</v>
      </c>
      <c r="B133" s="195" t="s">
        <v>138</v>
      </c>
      <c r="C133" s="225"/>
      <c r="D133" s="88">
        <v>1042</v>
      </c>
      <c r="E133" s="86">
        <v>2796</v>
      </c>
      <c r="F133" s="143"/>
      <c r="G133" s="87">
        <f t="shared" si="13"/>
        <v>0</v>
      </c>
      <c r="H133" s="24">
        <f t="shared" si="12"/>
        <v>0</v>
      </c>
    </row>
    <row r="134" spans="1:8" ht="183" customHeight="1" x14ac:dyDescent="0.2">
      <c r="A134" s="90">
        <v>36</v>
      </c>
      <c r="B134" s="195" t="s">
        <v>139</v>
      </c>
      <c r="C134" s="225"/>
      <c r="D134" s="88">
        <v>486</v>
      </c>
      <c r="E134" s="86">
        <v>2504</v>
      </c>
      <c r="F134" s="143"/>
      <c r="G134" s="87">
        <f t="shared" si="13"/>
        <v>0</v>
      </c>
      <c r="H134" s="24">
        <f t="shared" si="12"/>
        <v>0</v>
      </c>
    </row>
    <row r="135" spans="1:8" ht="60.75" customHeight="1" x14ac:dyDescent="0.2">
      <c r="A135" s="90">
        <v>37</v>
      </c>
      <c r="B135" s="195" t="s">
        <v>140</v>
      </c>
      <c r="C135" s="226"/>
      <c r="D135" s="88">
        <v>243</v>
      </c>
      <c r="E135" s="86">
        <v>1627</v>
      </c>
      <c r="F135" s="143"/>
      <c r="G135" s="87">
        <f t="shared" si="13"/>
        <v>0</v>
      </c>
      <c r="H135" s="24">
        <f t="shared" si="12"/>
        <v>0</v>
      </c>
    </row>
    <row r="136" spans="1:8" ht="177.75" customHeight="1" x14ac:dyDescent="0.2">
      <c r="A136" s="90">
        <v>38</v>
      </c>
      <c r="B136" s="195" t="s">
        <v>141</v>
      </c>
      <c r="C136" s="225"/>
      <c r="D136" s="88">
        <v>965</v>
      </c>
      <c r="E136" s="86">
        <v>3662</v>
      </c>
      <c r="F136" s="143"/>
      <c r="G136" s="87">
        <f t="shared" si="13"/>
        <v>0</v>
      </c>
      <c r="H136" s="24">
        <f t="shared" si="12"/>
        <v>0</v>
      </c>
    </row>
    <row r="137" spans="1:8" ht="54" customHeight="1" x14ac:dyDescent="0.2">
      <c r="A137" s="90">
        <v>39</v>
      </c>
      <c r="B137" s="227" t="s">
        <v>142</v>
      </c>
      <c r="C137" s="226"/>
      <c r="D137" s="88">
        <v>965</v>
      </c>
      <c r="E137" s="86">
        <v>3012</v>
      </c>
      <c r="F137" s="143"/>
      <c r="G137" s="87">
        <f t="shared" si="13"/>
        <v>0</v>
      </c>
      <c r="H137" s="24">
        <f t="shared" si="12"/>
        <v>0</v>
      </c>
    </row>
    <row r="138" spans="1:8" ht="54" customHeight="1" x14ac:dyDescent="0.2">
      <c r="A138" s="90">
        <v>40</v>
      </c>
      <c r="B138" s="195" t="s">
        <v>143</v>
      </c>
      <c r="C138" s="225"/>
      <c r="D138" s="88">
        <v>486</v>
      </c>
      <c r="E138" s="86">
        <v>235</v>
      </c>
      <c r="F138" s="143"/>
      <c r="G138" s="87">
        <f t="shared" si="13"/>
        <v>0</v>
      </c>
      <c r="H138" s="24">
        <f t="shared" si="12"/>
        <v>0</v>
      </c>
    </row>
    <row r="139" spans="1:8" ht="54" customHeight="1" x14ac:dyDescent="0.2">
      <c r="A139" s="90">
        <v>41</v>
      </c>
      <c r="B139" s="195" t="s">
        <v>144</v>
      </c>
      <c r="C139" s="225"/>
      <c r="D139" s="88"/>
      <c r="E139" s="86">
        <v>358</v>
      </c>
      <c r="F139" s="143"/>
      <c r="G139" s="87">
        <f t="shared" ref="G139" si="18">IF(F139&gt;=1,1,0)</f>
        <v>0</v>
      </c>
      <c r="H139" s="24">
        <f t="shared" ref="H139" si="19">E139*G139</f>
        <v>0</v>
      </c>
    </row>
    <row r="140" spans="1:8" ht="54" customHeight="1" x14ac:dyDescent="0.2">
      <c r="A140" s="90">
        <v>42</v>
      </c>
      <c r="B140" s="235" t="s">
        <v>145</v>
      </c>
      <c r="C140" s="236"/>
      <c r="D140" s="88">
        <v>1312</v>
      </c>
      <c r="E140" s="86">
        <v>865</v>
      </c>
      <c r="F140" s="143"/>
      <c r="G140" s="87">
        <f t="shared" si="13"/>
        <v>0</v>
      </c>
      <c r="H140" s="24">
        <f t="shared" si="12"/>
        <v>0</v>
      </c>
    </row>
    <row r="141" spans="1:8" ht="54" customHeight="1" x14ac:dyDescent="0.2">
      <c r="A141" s="90">
        <v>43</v>
      </c>
      <c r="B141" s="195" t="s">
        <v>146</v>
      </c>
      <c r="C141" s="225"/>
      <c r="D141" s="88">
        <v>559</v>
      </c>
      <c r="E141" s="86">
        <v>2829</v>
      </c>
      <c r="F141" s="143"/>
      <c r="G141" s="87">
        <f t="shared" si="13"/>
        <v>0</v>
      </c>
      <c r="H141" s="24">
        <f t="shared" si="12"/>
        <v>0</v>
      </c>
    </row>
    <row r="142" spans="1:8" ht="79.5" customHeight="1" x14ac:dyDescent="0.2">
      <c r="A142" s="107">
        <v>44</v>
      </c>
      <c r="B142" s="211" t="s">
        <v>147</v>
      </c>
      <c r="C142" s="212"/>
      <c r="D142" s="88">
        <v>2566</v>
      </c>
      <c r="E142" s="86">
        <v>1562</v>
      </c>
      <c r="F142" s="143"/>
      <c r="G142" s="87">
        <f t="shared" si="13"/>
        <v>0</v>
      </c>
      <c r="H142" s="24">
        <f t="shared" si="12"/>
        <v>0</v>
      </c>
    </row>
    <row r="143" spans="1:8" s="93" customFormat="1" ht="79.5" customHeight="1" x14ac:dyDescent="0.2">
      <c r="A143" s="107">
        <v>45</v>
      </c>
      <c r="B143" s="211" t="s">
        <v>148</v>
      </c>
      <c r="C143" s="212"/>
      <c r="D143" s="91">
        <v>3395</v>
      </c>
      <c r="E143" s="86">
        <v>4571</v>
      </c>
      <c r="F143" s="144"/>
      <c r="G143" s="92">
        <f t="shared" si="13"/>
        <v>0</v>
      </c>
      <c r="H143" s="25">
        <f t="shared" si="12"/>
        <v>0</v>
      </c>
    </row>
    <row r="144" spans="1:8" s="93" customFormat="1" ht="79.5" customHeight="1" x14ac:dyDescent="0.2">
      <c r="A144" s="107">
        <v>46</v>
      </c>
      <c r="B144" s="211" t="s">
        <v>149</v>
      </c>
      <c r="C144" s="212"/>
      <c r="D144" s="91">
        <v>4360</v>
      </c>
      <c r="E144" s="86">
        <v>5761</v>
      </c>
      <c r="F144" s="144"/>
      <c r="G144" s="92">
        <f t="shared" si="13"/>
        <v>0</v>
      </c>
      <c r="H144" s="25">
        <f t="shared" si="12"/>
        <v>0</v>
      </c>
    </row>
    <row r="145" spans="1:8" s="93" customFormat="1" ht="110.25" customHeight="1" x14ac:dyDescent="0.2">
      <c r="A145" s="107">
        <v>47</v>
      </c>
      <c r="B145" s="211" t="s">
        <v>150</v>
      </c>
      <c r="C145" s="212"/>
      <c r="D145" s="91"/>
      <c r="E145" s="86">
        <v>7973</v>
      </c>
      <c r="F145" s="144"/>
      <c r="G145" s="92">
        <f t="shared" ref="G145" si="20">IF(F145&gt;=1,1,0)</f>
        <v>0</v>
      </c>
      <c r="H145" s="25">
        <f t="shared" ref="H145" si="21">E145*G145</f>
        <v>0</v>
      </c>
    </row>
    <row r="146" spans="1:8" ht="81" customHeight="1" x14ac:dyDescent="0.2">
      <c r="A146" s="90">
        <v>48</v>
      </c>
      <c r="B146" s="195" t="s">
        <v>151</v>
      </c>
      <c r="C146" s="225"/>
      <c r="D146" s="88">
        <v>2817</v>
      </c>
      <c r="E146" s="86">
        <v>595</v>
      </c>
      <c r="F146" s="143"/>
      <c r="G146" s="87">
        <f t="shared" si="13"/>
        <v>0</v>
      </c>
      <c r="H146" s="24">
        <f t="shared" si="12"/>
        <v>0</v>
      </c>
    </row>
    <row r="147" spans="1:8" ht="36" customHeight="1" thickBot="1" x14ac:dyDescent="0.25">
      <c r="A147" s="95"/>
      <c r="B147" s="96"/>
      <c r="C147" s="8"/>
      <c r="D147" s="11"/>
      <c r="E147" s="108"/>
      <c r="F147" s="17"/>
      <c r="G147" s="17"/>
      <c r="H147" s="17"/>
    </row>
    <row r="148" spans="1:8" ht="54.95" customHeight="1" thickTop="1" thickBot="1" x14ac:dyDescent="0.25">
      <c r="A148" s="109" t="s">
        <v>6</v>
      </c>
      <c r="B148" s="228" t="s">
        <v>177</v>
      </c>
      <c r="C148" s="229"/>
      <c r="D148" s="110">
        <v>328</v>
      </c>
      <c r="E148" s="82" t="s">
        <v>18</v>
      </c>
      <c r="F148" s="83" t="s">
        <v>7</v>
      </c>
      <c r="G148" s="84"/>
      <c r="H148" s="22" t="s">
        <v>18</v>
      </c>
    </row>
    <row r="149" spans="1:8" ht="98.25" customHeight="1" x14ac:dyDescent="0.2">
      <c r="A149" s="111">
        <v>49</v>
      </c>
      <c r="B149" s="230" t="s">
        <v>152</v>
      </c>
      <c r="C149" s="231"/>
      <c r="D149" s="85">
        <v>2624</v>
      </c>
      <c r="E149" s="86">
        <v>4885</v>
      </c>
      <c r="F149" s="142"/>
      <c r="G149" s="112">
        <f>IF(F149&gt;=1,1,0)</f>
        <v>0</v>
      </c>
      <c r="H149" s="23">
        <f>E149*G149</f>
        <v>0</v>
      </c>
    </row>
    <row r="150" spans="1:8" s="93" customFormat="1" ht="118.5" customHeight="1" x14ac:dyDescent="0.2">
      <c r="A150" s="90">
        <v>50</v>
      </c>
      <c r="B150" s="232" t="s">
        <v>153</v>
      </c>
      <c r="C150" s="233"/>
      <c r="D150" s="91">
        <v>1273</v>
      </c>
      <c r="E150" s="86">
        <v>5417</v>
      </c>
      <c r="F150" s="144"/>
      <c r="G150" s="92">
        <f>IF(F150&gt;=1,1,0)</f>
        <v>0</v>
      </c>
      <c r="H150" s="25">
        <f>E150*G150</f>
        <v>0</v>
      </c>
    </row>
    <row r="151" spans="1:8" ht="24" customHeight="1" thickBot="1" x14ac:dyDescent="0.25">
      <c r="A151" s="113"/>
      <c r="B151" s="234"/>
      <c r="C151" s="234"/>
      <c r="D151" s="114"/>
      <c r="E151" s="114"/>
      <c r="F151" s="115"/>
      <c r="G151" s="116"/>
      <c r="H151" s="29"/>
    </row>
    <row r="152" spans="1:8" ht="54.95" customHeight="1" thickTop="1" thickBot="1" x14ac:dyDescent="0.25">
      <c r="A152" s="80" t="s">
        <v>154</v>
      </c>
      <c r="B152" s="215" t="s">
        <v>176</v>
      </c>
      <c r="C152" s="216"/>
      <c r="D152" s="81">
        <v>502</v>
      </c>
      <c r="E152" s="82" t="s">
        <v>18</v>
      </c>
      <c r="F152" s="83" t="s">
        <v>7</v>
      </c>
      <c r="G152" s="84"/>
      <c r="H152" s="22" t="s">
        <v>18</v>
      </c>
    </row>
    <row r="153" spans="1:8" ht="54" customHeight="1" thickTop="1" x14ac:dyDescent="0.2">
      <c r="A153" s="90">
        <v>51</v>
      </c>
      <c r="B153" s="241" t="s">
        <v>155</v>
      </c>
      <c r="C153" s="242"/>
      <c r="D153" s="88"/>
      <c r="E153" s="86">
        <v>2576</v>
      </c>
      <c r="F153" s="143"/>
      <c r="G153" s="87">
        <f>IF(F153&gt;=1,1,0)</f>
        <v>0</v>
      </c>
      <c r="H153" s="24">
        <f>E153*G153</f>
        <v>0</v>
      </c>
    </row>
    <row r="154" spans="1:8" ht="69.75" customHeight="1" x14ac:dyDescent="0.2">
      <c r="A154" s="90">
        <v>52</v>
      </c>
      <c r="B154" s="195" t="s">
        <v>156</v>
      </c>
      <c r="C154" s="225"/>
      <c r="D154" s="88"/>
      <c r="E154" s="86">
        <v>953</v>
      </c>
      <c r="F154" s="143"/>
      <c r="G154" s="87">
        <f t="shared" ref="G154:G159" si="22">IF(F154&gt;=1,1,0)</f>
        <v>0</v>
      </c>
      <c r="H154" s="24">
        <f t="shared" ref="H154:H159" si="23">E154*G154</f>
        <v>0</v>
      </c>
    </row>
    <row r="155" spans="1:8" ht="98.25" customHeight="1" x14ac:dyDescent="0.2">
      <c r="A155" s="90">
        <v>53</v>
      </c>
      <c r="B155" s="195" t="s">
        <v>157</v>
      </c>
      <c r="C155" s="225"/>
      <c r="D155" s="88"/>
      <c r="E155" s="86">
        <v>746</v>
      </c>
      <c r="F155" s="143"/>
      <c r="G155" s="87">
        <f t="shared" si="22"/>
        <v>0</v>
      </c>
      <c r="H155" s="24">
        <f t="shared" si="23"/>
        <v>0</v>
      </c>
    </row>
    <row r="156" spans="1:8" ht="60" customHeight="1" x14ac:dyDescent="0.2">
      <c r="A156" s="90">
        <v>54</v>
      </c>
      <c r="B156" s="195" t="s">
        <v>158</v>
      </c>
      <c r="C156" s="225"/>
      <c r="D156" s="88"/>
      <c r="E156" s="86">
        <v>85</v>
      </c>
      <c r="F156" s="143"/>
      <c r="G156" s="87">
        <f t="shared" si="22"/>
        <v>0</v>
      </c>
      <c r="H156" s="24">
        <f t="shared" si="23"/>
        <v>0</v>
      </c>
    </row>
    <row r="157" spans="1:8" ht="72.75" customHeight="1" x14ac:dyDescent="0.2">
      <c r="A157" s="90">
        <v>55</v>
      </c>
      <c r="B157" s="195" t="s">
        <v>159</v>
      </c>
      <c r="C157" s="225"/>
      <c r="D157" s="88"/>
      <c r="E157" s="86">
        <v>1350</v>
      </c>
      <c r="F157" s="143"/>
      <c r="G157" s="87">
        <f t="shared" si="22"/>
        <v>0</v>
      </c>
      <c r="H157" s="24">
        <f t="shared" si="23"/>
        <v>0</v>
      </c>
    </row>
    <row r="158" spans="1:8" ht="54" customHeight="1" x14ac:dyDescent="0.2">
      <c r="A158" s="90">
        <v>56</v>
      </c>
      <c r="B158" s="195" t="s">
        <v>160</v>
      </c>
      <c r="C158" s="225"/>
      <c r="D158" s="88"/>
      <c r="E158" s="86">
        <v>565</v>
      </c>
      <c r="F158" s="143"/>
      <c r="G158" s="87">
        <f t="shared" si="22"/>
        <v>0</v>
      </c>
      <c r="H158" s="24">
        <f t="shared" si="23"/>
        <v>0</v>
      </c>
    </row>
    <row r="159" spans="1:8" ht="54" customHeight="1" x14ac:dyDescent="0.2">
      <c r="A159" s="90">
        <v>57</v>
      </c>
      <c r="B159" s="195" t="s">
        <v>161</v>
      </c>
      <c r="C159" s="225"/>
      <c r="D159" s="88"/>
      <c r="E159" s="86">
        <v>473</v>
      </c>
      <c r="F159" s="143"/>
      <c r="G159" s="87">
        <f t="shared" si="22"/>
        <v>0</v>
      </c>
      <c r="H159" s="24">
        <f t="shared" si="23"/>
        <v>0</v>
      </c>
    </row>
    <row r="160" spans="1:8" ht="26.25" customHeight="1" thickBot="1" x14ac:dyDescent="0.25">
      <c r="A160" s="8"/>
      <c r="B160" s="9"/>
      <c r="C160" s="10"/>
      <c r="D160" s="117"/>
      <c r="E160" s="117"/>
      <c r="F160" s="118"/>
      <c r="G160" s="119"/>
      <c r="H160" s="14"/>
    </row>
    <row r="161" spans="1:8" ht="51" customHeight="1" thickTop="1" thickBot="1" x14ac:dyDescent="0.25">
      <c r="A161" s="80" t="s">
        <v>162</v>
      </c>
      <c r="B161" s="215" t="s">
        <v>175</v>
      </c>
      <c r="C161" s="216"/>
      <c r="D161" s="81"/>
      <c r="E161" s="82" t="s">
        <v>18</v>
      </c>
      <c r="F161" s="83" t="s">
        <v>7</v>
      </c>
      <c r="G161" s="84"/>
      <c r="H161" s="22" t="s">
        <v>18</v>
      </c>
    </row>
    <row r="162" spans="1:8" ht="53.25" customHeight="1" thickTop="1" x14ac:dyDescent="0.2">
      <c r="A162" s="90">
        <v>58</v>
      </c>
      <c r="B162" s="237" t="s">
        <v>165</v>
      </c>
      <c r="C162" s="238"/>
      <c r="D162" s="88"/>
      <c r="E162" s="86">
        <v>751</v>
      </c>
      <c r="F162" s="143"/>
      <c r="G162" s="87">
        <f>IF(F162&gt;=1,1,0)</f>
        <v>0</v>
      </c>
      <c r="H162" s="24">
        <f>E162*G162</f>
        <v>0</v>
      </c>
    </row>
    <row r="163" spans="1:8" ht="85.5" customHeight="1" x14ac:dyDescent="0.2">
      <c r="A163" s="90">
        <v>59</v>
      </c>
      <c r="B163" s="195" t="s">
        <v>163</v>
      </c>
      <c r="C163" s="225"/>
      <c r="D163" s="88"/>
      <c r="E163" s="86">
        <v>726</v>
      </c>
      <c r="F163" s="143"/>
      <c r="G163" s="87">
        <f>IF(F163&gt;=1,1,0)</f>
        <v>0</v>
      </c>
      <c r="H163" s="24">
        <f>E163*G163</f>
        <v>0</v>
      </c>
    </row>
    <row r="164" spans="1:8" ht="24.75" customHeight="1" thickBot="1" x14ac:dyDescent="0.25">
      <c r="A164" s="8"/>
      <c r="B164" s="9"/>
      <c r="C164" s="10"/>
      <c r="D164" s="11"/>
      <c r="E164" s="11"/>
      <c r="F164" s="12"/>
      <c r="G164" s="119"/>
      <c r="H164" s="27"/>
    </row>
    <row r="165" spans="1:8" ht="57.75" customHeight="1" thickTop="1" thickBot="1" x14ac:dyDescent="0.25">
      <c r="A165" s="239" t="s">
        <v>25</v>
      </c>
      <c r="B165" s="240"/>
      <c r="C165" s="240"/>
      <c r="D165" s="240"/>
      <c r="E165" s="240"/>
      <c r="F165" s="120"/>
      <c r="G165" s="156">
        <f>SUM(H95:H163)</f>
        <v>0</v>
      </c>
      <c r="H165" s="157"/>
    </row>
    <row r="166" spans="1:8" ht="27.75" customHeight="1" thickTop="1" thickBot="1" x14ac:dyDescent="0.25">
      <c r="A166" s="8"/>
      <c r="B166" s="9"/>
      <c r="C166" s="10"/>
      <c r="D166" s="11"/>
      <c r="E166" s="11"/>
      <c r="F166" s="12"/>
      <c r="G166" s="13"/>
      <c r="H166" s="14"/>
    </row>
    <row r="167" spans="1:8" ht="59.25" customHeight="1" thickTop="1" thickBot="1" x14ac:dyDescent="0.25">
      <c r="A167" s="80" t="s">
        <v>164</v>
      </c>
      <c r="B167" s="215" t="s">
        <v>178</v>
      </c>
      <c r="C167" s="216"/>
      <c r="D167" s="81"/>
      <c r="E167" s="82" t="s">
        <v>18</v>
      </c>
      <c r="F167" s="83" t="s">
        <v>7</v>
      </c>
      <c r="G167" s="84"/>
      <c r="H167" s="22" t="s">
        <v>18</v>
      </c>
    </row>
    <row r="168" spans="1:8" ht="71.25" customHeight="1" thickTop="1" x14ac:dyDescent="0.2">
      <c r="A168" s="90">
        <v>60</v>
      </c>
      <c r="B168" s="237" t="s">
        <v>181</v>
      </c>
      <c r="C168" s="238"/>
      <c r="D168" s="88"/>
      <c r="E168" s="86">
        <v>3738</v>
      </c>
      <c r="F168" s="143"/>
      <c r="G168" s="87">
        <f>IF(F168&gt;=1,1,0)</f>
        <v>0</v>
      </c>
      <c r="H168" s="24">
        <f>E168*G168</f>
        <v>0</v>
      </c>
    </row>
    <row r="169" spans="1:8" ht="71.25" customHeight="1" x14ac:dyDescent="0.2">
      <c r="A169" s="90">
        <v>61</v>
      </c>
      <c r="B169" s="195" t="s">
        <v>182</v>
      </c>
      <c r="C169" s="225"/>
      <c r="D169" s="88"/>
      <c r="E169" s="86">
        <v>7025</v>
      </c>
      <c r="F169" s="143"/>
      <c r="G169" s="87">
        <f>IF(F169&gt;=1,1,0)</f>
        <v>0</v>
      </c>
      <c r="H169" s="24">
        <f>E169*G169</f>
        <v>0</v>
      </c>
    </row>
    <row r="170" spans="1:8" ht="71.25" customHeight="1" x14ac:dyDescent="0.2">
      <c r="A170" s="90">
        <v>62</v>
      </c>
      <c r="B170" s="195" t="s">
        <v>183</v>
      </c>
      <c r="C170" s="225"/>
      <c r="D170" s="88"/>
      <c r="E170" s="86">
        <v>18155</v>
      </c>
      <c r="F170" s="143"/>
      <c r="G170" s="87">
        <f>IF(F170&gt;=1,1,0)</f>
        <v>0</v>
      </c>
      <c r="H170" s="24">
        <f>E170*G170</f>
        <v>0</v>
      </c>
    </row>
    <row r="171" spans="1:8" ht="23.25" customHeight="1" thickBot="1" x14ac:dyDescent="0.25">
      <c r="A171" s="8"/>
      <c r="B171" s="9"/>
      <c r="C171" s="10"/>
      <c r="D171" s="11"/>
      <c r="E171" s="11"/>
      <c r="F171" s="12"/>
      <c r="G171" s="119"/>
      <c r="H171" s="14"/>
    </row>
    <row r="172" spans="1:8" ht="71.25" customHeight="1" thickBot="1" x14ac:dyDescent="0.25">
      <c r="A172" s="145" t="s">
        <v>24</v>
      </c>
      <c r="B172" s="146"/>
      <c r="C172" s="146"/>
      <c r="D172" s="146"/>
      <c r="E172" s="146"/>
      <c r="F172" s="147"/>
      <c r="G172" s="156">
        <f>SUM(H168:H170)</f>
        <v>0</v>
      </c>
      <c r="H172" s="157"/>
    </row>
    <row r="173" spans="1:8" ht="20.25" customHeight="1" thickBot="1" x14ac:dyDescent="0.25">
      <c r="A173" s="30"/>
      <c r="B173" s="121"/>
      <c r="C173" s="30"/>
      <c r="D173" s="30"/>
      <c r="E173" s="30"/>
      <c r="F173" s="122"/>
      <c r="G173" s="123"/>
      <c r="H173" s="30"/>
    </row>
    <row r="174" spans="1:8" ht="66" customHeight="1" thickBot="1" x14ac:dyDescent="0.25">
      <c r="A174" s="145" t="s">
        <v>45</v>
      </c>
      <c r="B174" s="146"/>
      <c r="C174" s="146"/>
      <c r="D174" s="146"/>
      <c r="E174" s="146"/>
      <c r="F174" s="147"/>
      <c r="G174" s="156">
        <v>7000</v>
      </c>
      <c r="H174" s="157"/>
    </row>
    <row r="175" spans="1:8" ht="23.25" customHeight="1" thickBot="1" x14ac:dyDescent="0.25">
      <c r="A175" s="8"/>
      <c r="B175" s="9"/>
      <c r="C175" s="10"/>
      <c r="D175" s="11"/>
      <c r="E175" s="11"/>
      <c r="F175" s="12"/>
      <c r="G175" s="13"/>
      <c r="H175" s="14"/>
    </row>
    <row r="176" spans="1:8" ht="76.5" customHeight="1" thickBot="1" x14ac:dyDescent="0.25">
      <c r="A176" s="158" t="s">
        <v>46</v>
      </c>
      <c r="B176" s="159"/>
      <c r="C176" s="159"/>
      <c r="D176" s="159"/>
      <c r="E176" s="159"/>
      <c r="F176" s="160"/>
      <c r="G176" s="161">
        <f>H87+G165+G172+G174</f>
        <v>205200</v>
      </c>
      <c r="H176" s="162"/>
    </row>
    <row r="177" spans="1:8" ht="66" customHeight="1" x14ac:dyDescent="0.2">
      <c r="A177" s="163"/>
      <c r="B177" s="163"/>
      <c r="C177" s="163"/>
      <c r="D177" s="163"/>
      <c r="E177" s="163"/>
      <c r="F177" s="163"/>
      <c r="G177" s="163"/>
      <c r="H177" s="163"/>
    </row>
    <row r="178" spans="1:8" ht="23.25" customHeight="1" thickBot="1" x14ac:dyDescent="0.25">
      <c r="A178" s="164"/>
      <c r="B178" s="164"/>
      <c r="C178" s="164"/>
      <c r="D178" s="164"/>
      <c r="E178" s="164"/>
      <c r="F178" s="164"/>
      <c r="G178" s="164"/>
      <c r="H178" s="164"/>
    </row>
    <row r="179" spans="1:8" ht="57.75" customHeight="1" thickBot="1" x14ac:dyDescent="0.25">
      <c r="A179" s="124"/>
      <c r="B179" s="153" t="s">
        <v>17</v>
      </c>
      <c r="C179" s="154"/>
      <c r="D179" s="154"/>
      <c r="E179" s="154"/>
      <c r="F179" s="154"/>
      <c r="G179" s="154"/>
      <c r="H179" s="155"/>
    </row>
    <row r="180" spans="1:8" ht="27" customHeight="1" x14ac:dyDescent="0.45">
      <c r="A180" s="124"/>
      <c r="B180" s="248"/>
      <c r="C180" s="249"/>
      <c r="D180" s="175" t="s">
        <v>18</v>
      </c>
      <c r="E180" s="250"/>
      <c r="F180" s="250"/>
      <c r="G180" s="250"/>
      <c r="H180" s="251"/>
    </row>
    <row r="181" spans="1:8" ht="80.25" customHeight="1" x14ac:dyDescent="0.2">
      <c r="A181" s="124"/>
      <c r="B181" s="252" t="s">
        <v>44</v>
      </c>
      <c r="C181" s="253"/>
      <c r="D181" s="254">
        <f>G176</f>
        <v>205200</v>
      </c>
      <c r="E181" s="255"/>
      <c r="F181" s="255"/>
      <c r="G181" s="255"/>
      <c r="H181" s="256"/>
    </row>
    <row r="182" spans="1:8" ht="48" customHeight="1" x14ac:dyDescent="0.2">
      <c r="A182" s="124"/>
      <c r="B182" s="257" t="s">
        <v>36</v>
      </c>
      <c r="C182" s="258"/>
      <c r="D182" s="259">
        <v>0</v>
      </c>
      <c r="E182" s="260"/>
      <c r="F182" s="260"/>
      <c r="G182" s="260"/>
      <c r="H182" s="261"/>
    </row>
    <row r="183" spans="1:8" ht="48" customHeight="1" x14ac:dyDescent="0.2">
      <c r="A183" s="124"/>
      <c r="B183" s="257" t="s">
        <v>37</v>
      </c>
      <c r="C183" s="258"/>
      <c r="D183" s="259">
        <f>D181-D182</f>
        <v>205200</v>
      </c>
      <c r="E183" s="260"/>
      <c r="F183" s="260"/>
      <c r="G183" s="260"/>
      <c r="H183" s="261"/>
    </row>
    <row r="184" spans="1:8" ht="45" customHeight="1" x14ac:dyDescent="0.2">
      <c r="A184" s="124"/>
      <c r="B184" s="257" t="s">
        <v>38</v>
      </c>
      <c r="C184" s="258"/>
      <c r="D184" s="259">
        <f>D183*0.2</f>
        <v>41040</v>
      </c>
      <c r="E184" s="260"/>
      <c r="F184" s="260"/>
      <c r="G184" s="260"/>
      <c r="H184" s="261"/>
    </row>
    <row r="185" spans="1:8" ht="56.25" customHeight="1" thickBot="1" x14ac:dyDescent="0.25">
      <c r="A185" s="124"/>
      <c r="B185" s="165" t="s">
        <v>39</v>
      </c>
      <c r="C185" s="166"/>
      <c r="D185" s="167">
        <f>D183+D184</f>
        <v>246240</v>
      </c>
      <c r="E185" s="168"/>
      <c r="F185" s="168"/>
      <c r="G185" s="168"/>
      <c r="H185" s="169"/>
    </row>
    <row r="186" spans="1:8" ht="76.5" customHeight="1" thickBot="1" x14ac:dyDescent="0.25">
      <c r="A186" s="124"/>
      <c r="B186" s="3"/>
      <c r="C186" s="4"/>
      <c r="D186" s="5"/>
      <c r="E186" s="5"/>
      <c r="F186" s="5"/>
      <c r="G186" s="5"/>
      <c r="H186" s="6"/>
    </row>
    <row r="187" spans="1:8" ht="55.5" customHeight="1" thickBot="1" x14ac:dyDescent="0.25">
      <c r="A187" s="125"/>
      <c r="B187" s="170" t="s">
        <v>40</v>
      </c>
      <c r="C187" s="171"/>
      <c r="D187" s="171"/>
      <c r="E187" s="171"/>
      <c r="F187" s="171"/>
      <c r="G187" s="171"/>
      <c r="H187" s="172"/>
    </row>
    <row r="188" spans="1:8" ht="30" customHeight="1" x14ac:dyDescent="0.45">
      <c r="A188" s="124"/>
      <c r="B188" s="173"/>
      <c r="C188" s="174"/>
      <c r="D188" s="175" t="s">
        <v>18</v>
      </c>
      <c r="E188" s="176"/>
      <c r="F188" s="176"/>
      <c r="G188" s="176"/>
      <c r="H188" s="177"/>
    </row>
    <row r="189" spans="1:8" ht="43.5" customHeight="1" x14ac:dyDescent="0.2">
      <c r="A189" s="124"/>
      <c r="B189" s="178" t="s">
        <v>19</v>
      </c>
      <c r="C189" s="179"/>
      <c r="D189" s="180">
        <f>D185</f>
        <v>246240</v>
      </c>
      <c r="E189" s="181"/>
      <c r="F189" s="181"/>
      <c r="G189" s="181"/>
      <c r="H189" s="182"/>
    </row>
    <row r="190" spans="1:8" ht="43.5" customHeight="1" x14ac:dyDescent="0.2">
      <c r="A190" s="124"/>
      <c r="B190" s="178" t="s">
        <v>41</v>
      </c>
      <c r="C190" s="179"/>
      <c r="D190" s="180">
        <f>D189*0.3</f>
        <v>73872</v>
      </c>
      <c r="E190" s="183"/>
      <c r="F190" s="183"/>
      <c r="G190" s="183"/>
      <c r="H190" s="184"/>
    </row>
    <row r="191" spans="1:8" ht="43.5" customHeight="1" thickBot="1" x14ac:dyDescent="0.25">
      <c r="A191" s="124"/>
      <c r="B191" s="262" t="s">
        <v>42</v>
      </c>
      <c r="C191" s="263"/>
      <c r="D191" s="264">
        <f>D189-D190</f>
        <v>172368</v>
      </c>
      <c r="E191" s="168"/>
      <c r="F191" s="168"/>
      <c r="G191" s="168"/>
      <c r="H191" s="169"/>
    </row>
    <row r="192" spans="1:8" ht="43.5" customHeight="1" x14ac:dyDescent="0.2">
      <c r="A192" s="124"/>
      <c r="B192" s="126" t="s">
        <v>43</v>
      </c>
      <c r="C192" s="127"/>
      <c r="D192" s="128"/>
      <c r="E192" s="31"/>
      <c r="F192" s="31"/>
      <c r="G192" s="31"/>
      <c r="H192" s="31"/>
    </row>
    <row r="193" spans="1:8" ht="20.25" customHeight="1" x14ac:dyDescent="0.2">
      <c r="A193" s="30"/>
      <c r="B193" s="121"/>
      <c r="C193" s="30"/>
      <c r="D193" s="30"/>
      <c r="E193" s="30"/>
      <c r="F193" s="122"/>
      <c r="G193" s="123"/>
      <c r="H193" s="30"/>
    </row>
    <row r="194" spans="1:8" ht="20.25" customHeight="1" x14ac:dyDescent="0.2">
      <c r="A194" s="30"/>
      <c r="B194" s="121"/>
      <c r="C194" s="30"/>
      <c r="D194" s="30"/>
      <c r="E194" s="30"/>
      <c r="F194" s="122"/>
      <c r="G194" s="123"/>
      <c r="H194" s="30"/>
    </row>
    <row r="195" spans="1:8" ht="20.25" customHeight="1" x14ac:dyDescent="0.2">
      <c r="A195" s="30"/>
      <c r="B195" s="121"/>
      <c r="C195" s="30"/>
      <c r="D195" s="30"/>
      <c r="E195" s="30"/>
      <c r="F195" s="122"/>
      <c r="G195" s="123"/>
      <c r="H195" s="30"/>
    </row>
    <row r="196" spans="1:8" ht="20.25" customHeight="1" x14ac:dyDescent="0.2">
      <c r="A196" s="30"/>
      <c r="B196" s="121"/>
      <c r="C196" s="30"/>
      <c r="D196" s="30"/>
      <c r="E196" s="30"/>
      <c r="F196" s="122"/>
      <c r="G196" s="123"/>
      <c r="H196" s="30"/>
    </row>
    <row r="197" spans="1:8" ht="20.25" customHeight="1" x14ac:dyDescent="0.2">
      <c r="A197" s="30"/>
      <c r="B197" s="121"/>
      <c r="C197" s="30"/>
      <c r="D197" s="30"/>
      <c r="E197" s="30"/>
      <c r="F197" s="122"/>
      <c r="G197" s="123"/>
      <c r="H197" s="30"/>
    </row>
    <row r="198" spans="1:8" ht="20.25" customHeight="1" x14ac:dyDescent="0.2">
      <c r="A198" s="30"/>
      <c r="B198" s="121"/>
      <c r="C198" s="30"/>
      <c r="D198" s="30"/>
      <c r="E198" s="30"/>
      <c r="F198" s="122"/>
      <c r="G198" s="123"/>
      <c r="H198" s="30"/>
    </row>
    <row r="199" spans="1:8" ht="20.25" customHeight="1" x14ac:dyDescent="0.2">
      <c r="A199" s="30"/>
      <c r="B199" s="121"/>
      <c r="C199" s="30"/>
      <c r="D199" s="30"/>
      <c r="E199" s="30"/>
      <c r="F199" s="122"/>
      <c r="G199" s="123"/>
      <c r="H199" s="30"/>
    </row>
    <row r="200" spans="1:8" ht="20.25" customHeight="1" x14ac:dyDescent="0.2">
      <c r="A200" s="30"/>
      <c r="B200" s="121"/>
      <c r="C200" s="30"/>
      <c r="D200" s="30"/>
      <c r="E200" s="30"/>
      <c r="F200" s="122"/>
      <c r="G200" s="123"/>
      <c r="H200" s="30"/>
    </row>
    <row r="201" spans="1:8" ht="48.75" customHeight="1" x14ac:dyDescent="0.2">
      <c r="A201" s="125"/>
      <c r="B201" s="129" t="s">
        <v>23</v>
      </c>
      <c r="C201" s="130"/>
      <c r="D201" s="11"/>
      <c r="E201" s="11"/>
      <c r="F201" s="12"/>
      <c r="G201" s="13"/>
      <c r="H201" s="14"/>
    </row>
    <row r="202" spans="1:8" ht="41.25" customHeight="1" x14ac:dyDescent="0.2">
      <c r="A202" s="131"/>
      <c r="B202" s="1" t="s">
        <v>28</v>
      </c>
      <c r="C202" s="243"/>
      <c r="D202" s="246"/>
      <c r="E202" s="246"/>
      <c r="F202" s="246"/>
      <c r="G202" s="246"/>
      <c r="H202" s="247"/>
    </row>
    <row r="203" spans="1:8" ht="41.25" customHeight="1" x14ac:dyDescent="0.2">
      <c r="A203" s="132"/>
      <c r="B203" s="1" t="s">
        <v>29</v>
      </c>
      <c r="C203" s="243"/>
      <c r="D203" s="244"/>
      <c r="E203" s="244"/>
      <c r="F203" s="244"/>
      <c r="G203" s="244"/>
      <c r="H203" s="245"/>
    </row>
    <row r="204" spans="1:8" ht="41.25" customHeight="1" x14ac:dyDescent="0.2">
      <c r="A204" s="132"/>
      <c r="B204" s="1" t="s">
        <v>30</v>
      </c>
      <c r="C204" s="243"/>
      <c r="D204" s="244"/>
      <c r="E204" s="244"/>
      <c r="F204" s="244"/>
      <c r="G204" s="244"/>
      <c r="H204" s="245"/>
    </row>
    <row r="205" spans="1:8" ht="41.25" customHeight="1" x14ac:dyDescent="0.2">
      <c r="A205" s="132"/>
      <c r="B205" s="281" t="s">
        <v>31</v>
      </c>
      <c r="C205" s="243"/>
      <c r="D205" s="244"/>
      <c r="E205" s="244"/>
      <c r="F205" s="244"/>
      <c r="G205" s="244"/>
      <c r="H205" s="245"/>
    </row>
    <row r="206" spans="1:8" ht="41.25" customHeight="1" x14ac:dyDescent="0.2">
      <c r="A206" s="132"/>
      <c r="B206" s="281" t="s">
        <v>32</v>
      </c>
      <c r="C206" s="243"/>
      <c r="D206" s="244"/>
      <c r="E206" s="244"/>
      <c r="F206" s="244"/>
      <c r="G206" s="244"/>
      <c r="H206" s="245"/>
    </row>
    <row r="207" spans="1:8" ht="41.25" customHeight="1" x14ac:dyDescent="0.2">
      <c r="A207" s="132"/>
      <c r="B207" s="281" t="s">
        <v>33</v>
      </c>
      <c r="C207" s="243"/>
      <c r="D207" s="244"/>
      <c r="E207" s="244"/>
      <c r="F207" s="244"/>
      <c r="G207" s="244"/>
      <c r="H207" s="245"/>
    </row>
    <row r="208" spans="1:8" ht="41.25" customHeight="1" x14ac:dyDescent="0.2">
      <c r="A208" s="132"/>
      <c r="B208" s="281" t="s">
        <v>14</v>
      </c>
      <c r="C208" s="243"/>
      <c r="D208" s="244"/>
      <c r="E208" s="244"/>
      <c r="F208" s="244"/>
      <c r="G208" s="244"/>
      <c r="H208" s="245"/>
    </row>
    <row r="209" spans="1:8" ht="41.25" customHeight="1" x14ac:dyDescent="0.2">
      <c r="A209" s="132"/>
      <c r="B209" s="281" t="s">
        <v>13</v>
      </c>
      <c r="C209" s="243"/>
      <c r="D209" s="244"/>
      <c r="E209" s="244"/>
      <c r="F209" s="244"/>
      <c r="G209" s="244"/>
      <c r="H209" s="245"/>
    </row>
    <row r="210" spans="1:8" ht="41.25" customHeight="1" x14ac:dyDescent="0.2">
      <c r="A210" s="132"/>
      <c r="B210" s="281" t="s">
        <v>16</v>
      </c>
      <c r="C210" s="243"/>
      <c r="D210" s="244"/>
      <c r="E210" s="244"/>
      <c r="F210" s="244"/>
      <c r="G210" s="244"/>
      <c r="H210" s="245"/>
    </row>
    <row r="211" spans="1:8" ht="41.25" customHeight="1" x14ac:dyDescent="0.2">
      <c r="A211" s="132"/>
      <c r="B211" s="281" t="s">
        <v>12</v>
      </c>
      <c r="C211" s="243"/>
      <c r="D211" s="244"/>
      <c r="E211" s="244"/>
      <c r="F211" s="244"/>
      <c r="G211" s="244"/>
      <c r="H211" s="245"/>
    </row>
    <row r="212" spans="1:8" ht="41.25" customHeight="1" x14ac:dyDescent="0.2">
      <c r="A212" s="132"/>
      <c r="B212" s="281" t="s">
        <v>11</v>
      </c>
      <c r="C212" s="243"/>
      <c r="D212" s="246"/>
      <c r="E212" s="246"/>
      <c r="F212" s="246"/>
      <c r="G212" s="246"/>
      <c r="H212" s="247"/>
    </row>
    <row r="213" spans="1:8" ht="41.25" customHeight="1" x14ac:dyDescent="0.2">
      <c r="A213" s="133"/>
      <c r="B213" s="281" t="s">
        <v>10</v>
      </c>
      <c r="C213" s="243"/>
      <c r="D213" s="244"/>
      <c r="E213" s="244"/>
      <c r="F213" s="244"/>
      <c r="G213" s="244"/>
      <c r="H213" s="245"/>
    </row>
    <row r="214" spans="1:8" ht="41.25" customHeight="1" x14ac:dyDescent="0.2">
      <c r="A214" s="133"/>
      <c r="B214" s="281" t="s">
        <v>9</v>
      </c>
      <c r="C214" s="243"/>
      <c r="D214" s="246"/>
      <c r="E214" s="246"/>
      <c r="F214" s="246"/>
      <c r="G214" s="246"/>
      <c r="H214" s="247"/>
    </row>
    <row r="215" spans="1:8" ht="41.25" customHeight="1" x14ac:dyDescent="0.2">
      <c r="A215" s="133"/>
      <c r="B215" s="281" t="s">
        <v>34</v>
      </c>
      <c r="C215" s="243"/>
      <c r="D215" s="246"/>
      <c r="E215" s="246"/>
      <c r="F215" s="246"/>
      <c r="G215" s="246"/>
      <c r="H215" s="247"/>
    </row>
    <row r="216" spans="1:8" ht="41.25" customHeight="1" x14ac:dyDescent="0.2">
      <c r="A216" s="133"/>
      <c r="B216" s="282" t="s">
        <v>15</v>
      </c>
      <c r="C216" s="243"/>
      <c r="D216" s="246"/>
      <c r="E216" s="246"/>
      <c r="F216" s="246"/>
      <c r="G216" s="246"/>
      <c r="H216" s="247"/>
    </row>
    <row r="217" spans="1:8" ht="116.25" customHeight="1" x14ac:dyDescent="0.2">
      <c r="A217" s="134"/>
      <c r="B217" s="282" t="s">
        <v>35</v>
      </c>
      <c r="C217" s="243"/>
      <c r="D217" s="244"/>
      <c r="E217" s="244"/>
      <c r="F217" s="244"/>
      <c r="G217" s="244"/>
      <c r="H217" s="245"/>
    </row>
    <row r="218" spans="1:8" ht="50.25" customHeight="1" x14ac:dyDescent="0.2">
      <c r="A218" s="125"/>
      <c r="B218" s="135"/>
      <c r="C218" s="130"/>
      <c r="D218" s="11"/>
      <c r="E218" s="11"/>
      <c r="F218" s="12"/>
      <c r="G218" s="13"/>
      <c r="H218" s="14"/>
    </row>
    <row r="219" spans="1:8" s="136" customFormat="1" ht="39" customHeight="1" x14ac:dyDescent="0.35">
      <c r="A219" s="265" t="s">
        <v>166</v>
      </c>
      <c r="B219" s="266"/>
      <c r="C219" s="32"/>
      <c r="D219" s="32"/>
      <c r="E219" s="32"/>
      <c r="F219" s="32"/>
      <c r="G219" s="32"/>
      <c r="H219" s="32"/>
    </row>
    <row r="220" spans="1:8" s="137" customFormat="1" ht="36.75" customHeight="1" x14ac:dyDescent="0.35">
      <c r="A220" s="148" t="s">
        <v>179</v>
      </c>
      <c r="B220" s="148"/>
      <c r="C220" s="148"/>
      <c r="D220" s="148"/>
      <c r="E220" s="148"/>
      <c r="F220" s="148"/>
      <c r="G220" s="148"/>
      <c r="H220" s="148"/>
    </row>
    <row r="221" spans="1:8" s="137" customFormat="1" ht="36.75" customHeight="1" x14ac:dyDescent="0.35">
      <c r="A221" s="267" t="s">
        <v>167</v>
      </c>
      <c r="B221" s="268"/>
      <c r="C221" s="268"/>
      <c r="D221" s="268"/>
      <c r="E221" s="268"/>
      <c r="F221" s="268"/>
      <c r="G221" s="268"/>
      <c r="H221" s="268"/>
    </row>
    <row r="222" spans="1:8" s="137" customFormat="1" ht="36.75" customHeight="1" x14ac:dyDescent="0.35">
      <c r="A222" s="267" t="s">
        <v>168</v>
      </c>
      <c r="B222" s="268"/>
      <c r="C222" s="268"/>
      <c r="D222" s="268"/>
      <c r="E222" s="268"/>
      <c r="F222" s="268"/>
      <c r="G222" s="268"/>
      <c r="H222" s="268"/>
    </row>
    <row r="223" spans="1:8" s="137" customFormat="1" ht="36.75" customHeight="1" x14ac:dyDescent="0.35">
      <c r="A223" s="267" t="s">
        <v>169</v>
      </c>
      <c r="B223" s="268"/>
      <c r="C223" s="268"/>
      <c r="D223" s="268"/>
      <c r="E223" s="268"/>
      <c r="F223" s="268"/>
      <c r="G223" s="268"/>
      <c r="H223" s="268"/>
    </row>
    <row r="224" spans="1:8" s="137" customFormat="1" ht="46.5" customHeight="1" x14ac:dyDescent="0.35">
      <c r="A224" s="267" t="s">
        <v>170</v>
      </c>
      <c r="B224" s="268"/>
      <c r="C224" s="268"/>
      <c r="D224" s="268"/>
      <c r="E224" s="268"/>
      <c r="F224" s="268"/>
      <c r="G224" s="268"/>
      <c r="H224" s="268"/>
    </row>
    <row r="225" spans="1:8" ht="36.75" customHeight="1" x14ac:dyDescent="0.2">
      <c r="A225" s="267" t="s">
        <v>171</v>
      </c>
      <c r="B225" s="268"/>
      <c r="C225" s="268"/>
      <c r="D225" s="268"/>
      <c r="E225" s="268"/>
      <c r="F225" s="268"/>
      <c r="G225" s="268"/>
      <c r="H225" s="268"/>
    </row>
    <row r="226" spans="1:8" ht="36.75" customHeight="1" x14ac:dyDescent="0.2">
      <c r="A226" s="267" t="s">
        <v>172</v>
      </c>
      <c r="B226" s="268"/>
      <c r="C226" s="268"/>
      <c r="D226" s="268"/>
      <c r="E226" s="268"/>
      <c r="F226" s="268"/>
      <c r="G226" s="268"/>
      <c r="H226" s="268"/>
    </row>
    <row r="227" spans="1:8" ht="90.75" customHeight="1" x14ac:dyDescent="0.2">
      <c r="A227" s="267" t="s">
        <v>173</v>
      </c>
      <c r="B227" s="268"/>
      <c r="C227" s="268"/>
      <c r="D227" s="268"/>
      <c r="E227" s="268"/>
      <c r="F227" s="268"/>
      <c r="G227" s="268"/>
      <c r="H227" s="268"/>
    </row>
    <row r="228" spans="1:8" ht="78" customHeight="1" x14ac:dyDescent="0.2">
      <c r="A228" s="267" t="s">
        <v>174</v>
      </c>
      <c r="B228" s="268"/>
      <c r="C228" s="268"/>
      <c r="D228" s="268"/>
      <c r="E228" s="268"/>
      <c r="F228" s="268"/>
      <c r="G228" s="268"/>
      <c r="H228" s="268"/>
    </row>
    <row r="229" spans="1:8" x14ac:dyDescent="0.25">
      <c r="A229" s="269"/>
      <c r="B229" s="270"/>
      <c r="C229" s="270"/>
      <c r="D229" s="270"/>
      <c r="E229" s="270"/>
      <c r="F229" s="270"/>
      <c r="G229" s="270"/>
      <c r="H229" s="270"/>
    </row>
    <row r="230" spans="1:8" x14ac:dyDescent="0.25">
      <c r="A230" s="269"/>
      <c r="B230" s="270"/>
      <c r="C230" s="270"/>
      <c r="D230" s="270"/>
      <c r="E230" s="270"/>
      <c r="F230" s="270"/>
      <c r="G230" s="270"/>
      <c r="H230" s="270"/>
    </row>
    <row r="231" spans="1:8" x14ac:dyDescent="0.25">
      <c r="A231" s="269"/>
      <c r="B231" s="270"/>
      <c r="C231" s="270"/>
      <c r="D231" s="270"/>
      <c r="E231" s="270"/>
      <c r="F231" s="270"/>
      <c r="G231" s="270"/>
      <c r="H231" s="270"/>
    </row>
    <row r="232" spans="1:8" ht="26.25" x14ac:dyDescent="0.2">
      <c r="A232" s="2"/>
      <c r="B232" s="271"/>
      <c r="C232" s="272"/>
      <c r="D232" s="272"/>
      <c r="E232" s="272"/>
      <c r="F232" s="272"/>
      <c r="G232" s="272"/>
      <c r="H232" s="272"/>
    </row>
    <row r="233" spans="1:8" ht="26.25" x14ac:dyDescent="0.2">
      <c r="A233" s="2"/>
      <c r="B233" s="271"/>
      <c r="C233" s="272"/>
      <c r="D233" s="272"/>
      <c r="E233" s="272"/>
      <c r="F233" s="272"/>
      <c r="G233" s="272"/>
      <c r="H233" s="272"/>
    </row>
    <row r="234" spans="1:8" ht="26.25" x14ac:dyDescent="0.2">
      <c r="B234" s="271"/>
      <c r="C234" s="273"/>
      <c r="D234" s="273"/>
      <c r="E234" s="273"/>
      <c r="F234" s="273"/>
      <c r="G234" s="273"/>
      <c r="H234" s="273"/>
    </row>
    <row r="235" spans="1:8" ht="26.25" x14ac:dyDescent="0.2">
      <c r="B235" s="271"/>
      <c r="C235" s="273"/>
      <c r="D235" s="273"/>
      <c r="E235" s="273"/>
      <c r="F235" s="273"/>
      <c r="G235" s="273"/>
      <c r="H235" s="273"/>
    </row>
    <row r="236" spans="1:8" ht="26.25" x14ac:dyDescent="0.2">
      <c r="B236" s="271"/>
      <c r="C236" s="273"/>
      <c r="D236" s="273"/>
      <c r="E236" s="273"/>
      <c r="F236" s="273"/>
      <c r="G236" s="273"/>
      <c r="H236" s="273"/>
    </row>
    <row r="237" spans="1:8" ht="26.25" x14ac:dyDescent="0.2">
      <c r="B237" s="271"/>
      <c r="C237" s="273"/>
      <c r="D237" s="273"/>
      <c r="E237" s="273"/>
      <c r="F237" s="273"/>
      <c r="G237" s="273"/>
      <c r="H237" s="273"/>
    </row>
    <row r="238" spans="1:8" ht="26.25" x14ac:dyDescent="0.2">
      <c r="B238" s="271"/>
      <c r="C238" s="273"/>
      <c r="D238" s="273"/>
      <c r="E238" s="273"/>
      <c r="F238" s="273"/>
      <c r="G238" s="273"/>
      <c r="H238" s="273"/>
    </row>
    <row r="239" spans="1:8" ht="26.25" x14ac:dyDescent="0.2">
      <c r="B239" s="271"/>
      <c r="C239" s="273"/>
      <c r="D239" s="273"/>
      <c r="E239" s="273"/>
      <c r="F239" s="273"/>
      <c r="G239" s="273"/>
      <c r="H239" s="273"/>
    </row>
    <row r="240" spans="1:8" ht="26.25" x14ac:dyDescent="0.2">
      <c r="B240" s="271"/>
      <c r="C240" s="273"/>
      <c r="D240" s="273"/>
      <c r="E240" s="273"/>
      <c r="F240" s="273"/>
      <c r="G240" s="273"/>
      <c r="H240" s="273"/>
    </row>
    <row r="241" spans="2:8" ht="26.25" x14ac:dyDescent="0.2">
      <c r="B241" s="271"/>
      <c r="C241" s="273"/>
      <c r="D241" s="273"/>
      <c r="E241" s="273"/>
      <c r="F241" s="273"/>
      <c r="G241" s="273"/>
      <c r="H241" s="273"/>
    </row>
    <row r="242" spans="2:8" ht="26.25" x14ac:dyDescent="0.2">
      <c r="B242" s="271"/>
      <c r="C242" s="273"/>
      <c r="D242" s="273"/>
      <c r="E242" s="273"/>
      <c r="F242" s="273"/>
      <c r="G242" s="273"/>
      <c r="H242" s="273"/>
    </row>
    <row r="243" spans="2:8" ht="26.25" x14ac:dyDescent="0.2">
      <c r="B243" s="271"/>
      <c r="C243" s="273"/>
      <c r="D243" s="273"/>
      <c r="E243" s="273"/>
      <c r="F243" s="273"/>
      <c r="G243" s="273"/>
      <c r="H243" s="273"/>
    </row>
    <row r="244" spans="2:8" ht="26.25" x14ac:dyDescent="0.2">
      <c r="B244" s="271"/>
      <c r="C244" s="273"/>
      <c r="D244" s="273"/>
      <c r="E244" s="273"/>
      <c r="F244" s="273"/>
      <c r="G244" s="273"/>
      <c r="H244" s="273"/>
    </row>
    <row r="245" spans="2:8" ht="26.25" x14ac:dyDescent="0.2">
      <c r="B245" s="271"/>
      <c r="C245" s="273"/>
      <c r="D245" s="273"/>
      <c r="E245" s="273"/>
      <c r="F245" s="273"/>
      <c r="G245" s="273"/>
      <c r="H245" s="273"/>
    </row>
    <row r="246" spans="2:8" ht="26.25" x14ac:dyDescent="0.2">
      <c r="B246" s="271"/>
      <c r="C246" s="273"/>
      <c r="D246" s="273"/>
      <c r="E246" s="273"/>
      <c r="F246" s="273"/>
      <c r="G246" s="273"/>
      <c r="H246" s="273"/>
    </row>
    <row r="247" spans="2:8" ht="26.25" x14ac:dyDescent="0.2">
      <c r="B247" s="271"/>
      <c r="C247" s="273"/>
      <c r="D247" s="273"/>
      <c r="E247" s="273"/>
      <c r="F247" s="273"/>
      <c r="G247" s="273"/>
      <c r="H247" s="273"/>
    </row>
    <row r="248" spans="2:8" ht="26.25" x14ac:dyDescent="0.2">
      <c r="B248" s="271"/>
      <c r="C248" s="273"/>
      <c r="D248" s="273"/>
      <c r="E248" s="273"/>
      <c r="F248" s="273"/>
      <c r="G248" s="273"/>
      <c r="H248" s="273"/>
    </row>
    <row r="249" spans="2:8" ht="26.25" x14ac:dyDescent="0.2">
      <c r="B249" s="271"/>
      <c r="C249" s="273"/>
      <c r="D249" s="273"/>
      <c r="E249" s="273"/>
      <c r="F249" s="273"/>
      <c r="G249" s="273"/>
      <c r="H249" s="273"/>
    </row>
    <row r="250" spans="2:8" ht="26.25" x14ac:dyDescent="0.2">
      <c r="B250" s="271"/>
      <c r="C250" s="273"/>
      <c r="D250" s="273"/>
      <c r="E250" s="273"/>
      <c r="F250" s="273"/>
      <c r="G250" s="273"/>
      <c r="H250" s="273"/>
    </row>
    <row r="251" spans="2:8" ht="26.25" x14ac:dyDescent="0.2">
      <c r="B251" s="271"/>
      <c r="C251" s="273"/>
      <c r="D251" s="273"/>
      <c r="E251" s="273"/>
      <c r="F251" s="273"/>
      <c r="G251" s="273"/>
      <c r="H251" s="273"/>
    </row>
    <row r="252" spans="2:8" ht="26.25" x14ac:dyDescent="0.2">
      <c r="B252" s="271"/>
      <c r="C252" s="273"/>
      <c r="D252" s="273"/>
      <c r="E252" s="273"/>
      <c r="F252" s="273"/>
      <c r="G252" s="273"/>
      <c r="H252" s="273"/>
    </row>
    <row r="253" spans="2:8" ht="26.25" x14ac:dyDescent="0.2">
      <c r="B253" s="271"/>
      <c r="C253" s="273"/>
      <c r="D253" s="273"/>
      <c r="E253" s="273"/>
      <c r="F253" s="273"/>
      <c r="G253" s="273"/>
      <c r="H253" s="273"/>
    </row>
    <row r="254" spans="2:8" ht="26.25" x14ac:dyDescent="0.2">
      <c r="B254" s="271"/>
      <c r="C254" s="273"/>
      <c r="D254" s="273"/>
      <c r="E254" s="273"/>
      <c r="F254" s="273"/>
      <c r="G254" s="273"/>
      <c r="H254" s="273"/>
    </row>
    <row r="255" spans="2:8" ht="26.25" x14ac:dyDescent="0.2">
      <c r="B255" s="271"/>
      <c r="C255" s="273"/>
      <c r="D255" s="273"/>
      <c r="E255" s="273"/>
      <c r="F255" s="273"/>
      <c r="G255" s="273"/>
      <c r="H255" s="273"/>
    </row>
    <row r="256" spans="2:8" ht="26.25" x14ac:dyDescent="0.2">
      <c r="B256" s="271"/>
      <c r="C256" s="273"/>
      <c r="D256" s="273"/>
      <c r="E256" s="273"/>
      <c r="F256" s="273"/>
      <c r="G256" s="273"/>
      <c r="H256" s="273"/>
    </row>
    <row r="257" spans="1:8" ht="26.25" x14ac:dyDescent="0.2">
      <c r="B257" s="271"/>
      <c r="C257" s="273"/>
      <c r="D257" s="273"/>
      <c r="E257" s="273"/>
      <c r="F257" s="273"/>
      <c r="G257" s="273"/>
      <c r="H257" s="273"/>
    </row>
    <row r="258" spans="1:8" ht="26.25" customHeight="1" x14ac:dyDescent="0.2">
      <c r="A258" s="149"/>
      <c r="B258" s="149"/>
      <c r="C258" s="149"/>
      <c r="D258" s="149"/>
      <c r="E258" s="149"/>
      <c r="F258" s="149"/>
      <c r="G258" s="149"/>
      <c r="H258" s="149"/>
    </row>
    <row r="259" spans="1:8" ht="26.25" customHeight="1" x14ac:dyDescent="0.2">
      <c r="A259" s="149"/>
      <c r="B259" s="149"/>
      <c r="C259" s="149"/>
      <c r="D259" s="149"/>
      <c r="E259" s="149"/>
      <c r="F259" s="149"/>
      <c r="G259" s="149"/>
      <c r="H259" s="149"/>
    </row>
    <row r="260" spans="1:8" ht="26.25" customHeight="1" x14ac:dyDescent="0.2">
      <c r="A260" s="149"/>
      <c r="B260" s="149"/>
      <c r="C260" s="149"/>
      <c r="D260" s="149"/>
      <c r="E260" s="149"/>
      <c r="F260" s="149"/>
      <c r="G260" s="149"/>
      <c r="H260" s="149"/>
    </row>
    <row r="261" spans="1:8" ht="26.25" customHeight="1" x14ac:dyDescent="0.2">
      <c r="A261" s="149"/>
      <c r="B261" s="149"/>
      <c r="C261" s="149"/>
      <c r="D261" s="149"/>
      <c r="E261" s="149"/>
      <c r="F261" s="149"/>
      <c r="G261" s="149"/>
      <c r="H261" s="149"/>
    </row>
    <row r="262" spans="1:8" ht="26.25" customHeight="1" x14ac:dyDescent="0.2">
      <c r="A262" s="149"/>
      <c r="B262" s="149"/>
      <c r="C262" s="149"/>
      <c r="D262" s="149"/>
      <c r="E262" s="149"/>
      <c r="F262" s="149"/>
      <c r="G262" s="149"/>
      <c r="H262" s="149"/>
    </row>
    <row r="263" spans="1:8" s="53" customFormat="1" ht="44.25" customHeight="1" x14ac:dyDescent="0.4">
      <c r="A263" s="139"/>
      <c r="B263" s="274" t="s">
        <v>8</v>
      </c>
      <c r="C263" s="275"/>
      <c r="D263" s="275"/>
      <c r="E263" s="275"/>
      <c r="F263" s="275"/>
      <c r="G263" s="275"/>
      <c r="H263" s="275"/>
    </row>
    <row r="264" spans="1:8" s="53" customFormat="1" ht="93.75" customHeight="1" x14ac:dyDescent="0.4">
      <c r="A264" s="139"/>
      <c r="B264" s="276" t="s">
        <v>22</v>
      </c>
      <c r="C264" s="276"/>
      <c r="D264" s="276"/>
      <c r="E264" s="276"/>
      <c r="F264" s="276"/>
      <c r="G264" s="276"/>
      <c r="H264" s="276"/>
    </row>
    <row r="265" spans="1:8" ht="26.25" x14ac:dyDescent="0.2">
      <c r="B265" s="271"/>
      <c r="C265" s="273"/>
      <c r="D265" s="273"/>
      <c r="E265" s="273"/>
      <c r="F265" s="273"/>
      <c r="G265" s="273"/>
      <c r="H265" s="273"/>
    </row>
    <row r="266" spans="1:8" ht="26.25" x14ac:dyDescent="0.2">
      <c r="B266" s="271"/>
      <c r="C266" s="273"/>
      <c r="D266" s="273"/>
      <c r="E266" s="273"/>
      <c r="F266" s="273"/>
      <c r="G266" s="273"/>
      <c r="H266" s="273"/>
    </row>
    <row r="267" spans="1:8" ht="26.25" x14ac:dyDescent="0.2">
      <c r="B267" s="271"/>
      <c r="C267" s="273"/>
      <c r="D267" s="273"/>
      <c r="E267" s="273"/>
      <c r="F267" s="273"/>
      <c r="G267" s="273"/>
      <c r="H267" s="273"/>
    </row>
    <row r="268" spans="1:8" ht="26.25" x14ac:dyDescent="0.2">
      <c r="B268" s="271"/>
      <c r="C268" s="273"/>
      <c r="D268" s="273"/>
      <c r="E268" s="273"/>
      <c r="F268" s="273"/>
      <c r="G268" s="273"/>
      <c r="H268" s="273"/>
    </row>
    <row r="269" spans="1:8" ht="26.25" x14ac:dyDescent="0.2">
      <c r="B269" s="271"/>
      <c r="C269" s="273"/>
      <c r="D269" s="273"/>
      <c r="E269" s="273"/>
      <c r="F269" s="273"/>
      <c r="G269" s="273"/>
      <c r="H269" s="273"/>
    </row>
    <row r="270" spans="1:8" ht="26.25" x14ac:dyDescent="0.2">
      <c r="B270" s="271"/>
      <c r="C270" s="273"/>
      <c r="D270" s="273"/>
      <c r="E270" s="273"/>
      <c r="F270" s="273"/>
      <c r="G270" s="273"/>
      <c r="H270" s="273"/>
    </row>
    <row r="271" spans="1:8" ht="26.25" x14ac:dyDescent="0.2">
      <c r="B271" s="271"/>
      <c r="C271" s="273"/>
      <c r="D271" s="273"/>
      <c r="E271" s="273"/>
      <c r="F271" s="273"/>
      <c r="G271" s="273"/>
      <c r="H271" s="273"/>
    </row>
    <row r="272" spans="1:8" ht="26.25" x14ac:dyDescent="0.2">
      <c r="B272" s="271"/>
      <c r="C272" s="273"/>
      <c r="D272" s="273"/>
      <c r="E272" s="273"/>
      <c r="F272" s="273"/>
      <c r="G272" s="273"/>
      <c r="H272" s="273"/>
    </row>
    <row r="273" spans="2:8" ht="26.25" x14ac:dyDescent="0.2">
      <c r="B273" s="271"/>
      <c r="C273" s="273"/>
      <c r="D273" s="273"/>
      <c r="E273" s="273"/>
      <c r="F273" s="273"/>
      <c r="G273" s="273"/>
      <c r="H273" s="273"/>
    </row>
    <row r="274" spans="2:8" ht="26.25" x14ac:dyDescent="0.2">
      <c r="B274" s="271"/>
      <c r="C274" s="273"/>
      <c r="D274" s="273"/>
      <c r="E274" s="273"/>
      <c r="F274" s="273"/>
      <c r="G274" s="273"/>
      <c r="H274" s="273"/>
    </row>
    <row r="275" spans="2:8" ht="26.25" x14ac:dyDescent="0.2">
      <c r="B275" s="271"/>
      <c r="C275" s="273"/>
      <c r="D275" s="273"/>
      <c r="E275" s="273"/>
      <c r="F275" s="273"/>
      <c r="G275" s="273"/>
      <c r="H275" s="273"/>
    </row>
    <row r="276" spans="2:8" ht="26.25" x14ac:dyDescent="0.2">
      <c r="B276" s="271"/>
      <c r="C276" s="273"/>
      <c r="D276" s="273"/>
      <c r="E276" s="273"/>
      <c r="F276" s="273"/>
      <c r="G276" s="273"/>
      <c r="H276" s="273"/>
    </row>
    <row r="277" spans="2:8" ht="26.25" x14ac:dyDescent="0.2">
      <c r="B277" s="271"/>
      <c r="C277" s="273"/>
      <c r="D277" s="273"/>
      <c r="E277" s="273"/>
      <c r="F277" s="273"/>
      <c r="G277" s="273"/>
      <c r="H277" s="273"/>
    </row>
    <row r="278" spans="2:8" ht="26.25" x14ac:dyDescent="0.2">
      <c r="B278" s="271"/>
      <c r="C278" s="273"/>
      <c r="D278" s="273"/>
      <c r="E278" s="273"/>
      <c r="F278" s="273"/>
      <c r="G278" s="273"/>
      <c r="H278" s="273"/>
    </row>
    <row r="279" spans="2:8" ht="26.25" x14ac:dyDescent="0.2">
      <c r="B279" s="271"/>
      <c r="C279" s="273"/>
      <c r="D279" s="273"/>
      <c r="E279" s="273"/>
      <c r="F279" s="273"/>
      <c r="G279" s="273"/>
      <c r="H279" s="273"/>
    </row>
    <row r="280" spans="2:8" ht="26.25" x14ac:dyDescent="0.2">
      <c r="B280" s="271"/>
      <c r="C280" s="273"/>
      <c r="D280" s="273"/>
      <c r="E280" s="273"/>
      <c r="F280" s="273"/>
      <c r="G280" s="273"/>
      <c r="H280" s="273"/>
    </row>
    <row r="281" spans="2:8" ht="26.25" x14ac:dyDescent="0.2">
      <c r="B281" s="271"/>
      <c r="C281" s="273"/>
      <c r="D281" s="273"/>
      <c r="E281" s="273"/>
      <c r="F281" s="273"/>
      <c r="G281" s="273"/>
      <c r="H281" s="273"/>
    </row>
    <row r="282" spans="2:8" ht="26.25" x14ac:dyDescent="0.2">
      <c r="B282" s="271"/>
      <c r="C282" s="273"/>
      <c r="D282" s="273"/>
      <c r="E282" s="273"/>
      <c r="F282" s="273"/>
      <c r="G282" s="273"/>
      <c r="H282" s="273"/>
    </row>
    <row r="283" spans="2:8" ht="26.25" x14ac:dyDescent="0.2">
      <c r="B283" s="271"/>
      <c r="C283" s="273"/>
      <c r="D283" s="273"/>
      <c r="E283" s="273"/>
      <c r="F283" s="273"/>
      <c r="G283" s="273"/>
      <c r="H283" s="273"/>
    </row>
    <row r="284" spans="2:8" ht="26.25" x14ac:dyDescent="0.2">
      <c r="B284" s="271"/>
      <c r="C284" s="273"/>
      <c r="D284" s="273"/>
      <c r="E284" s="273"/>
      <c r="F284" s="273"/>
      <c r="G284" s="273"/>
      <c r="H284" s="273"/>
    </row>
    <row r="285" spans="2:8" ht="26.25" x14ac:dyDescent="0.2">
      <c r="B285" s="271"/>
      <c r="C285" s="273"/>
      <c r="D285" s="273"/>
      <c r="E285" s="273"/>
      <c r="F285" s="273"/>
      <c r="G285" s="273"/>
      <c r="H285" s="273"/>
    </row>
    <row r="286" spans="2:8" ht="26.25" x14ac:dyDescent="0.2">
      <c r="B286" s="271"/>
      <c r="C286" s="273"/>
      <c r="D286" s="273"/>
      <c r="E286" s="273"/>
      <c r="F286" s="273"/>
      <c r="G286" s="273"/>
      <c r="H286" s="273"/>
    </row>
    <row r="287" spans="2:8" ht="26.25" x14ac:dyDescent="0.2">
      <c r="B287" s="271"/>
      <c r="C287" s="273"/>
      <c r="D287" s="273"/>
      <c r="E287" s="273"/>
      <c r="F287" s="273"/>
      <c r="G287" s="273"/>
      <c r="H287" s="273"/>
    </row>
    <row r="288" spans="2:8" ht="26.25" x14ac:dyDescent="0.2">
      <c r="B288" s="271"/>
      <c r="C288" s="273"/>
      <c r="D288" s="273"/>
      <c r="E288" s="273"/>
      <c r="F288" s="273"/>
      <c r="G288" s="273"/>
      <c r="H288" s="273"/>
    </row>
    <row r="289" spans="2:8" ht="26.25" x14ac:dyDescent="0.2">
      <c r="B289" s="271"/>
      <c r="C289" s="273"/>
      <c r="D289" s="273"/>
      <c r="E289" s="273"/>
      <c r="F289" s="273"/>
      <c r="G289" s="273"/>
      <c r="H289" s="273"/>
    </row>
    <row r="290" spans="2:8" ht="26.25" x14ac:dyDescent="0.2">
      <c r="B290" s="271"/>
      <c r="C290" s="273"/>
      <c r="D290" s="273"/>
      <c r="E290" s="273"/>
      <c r="F290" s="273"/>
      <c r="G290" s="273"/>
      <c r="H290" s="273"/>
    </row>
    <row r="291" spans="2:8" ht="26.25" x14ac:dyDescent="0.2">
      <c r="B291" s="271"/>
      <c r="C291" s="273"/>
      <c r="D291" s="273"/>
      <c r="E291" s="273"/>
      <c r="F291" s="273"/>
      <c r="G291" s="273"/>
      <c r="H291" s="273"/>
    </row>
    <row r="292" spans="2:8" ht="26.25" x14ac:dyDescent="0.2">
      <c r="B292" s="271"/>
      <c r="C292" s="273"/>
      <c r="D292" s="273"/>
      <c r="E292" s="273"/>
      <c r="F292" s="273"/>
      <c r="G292" s="273"/>
      <c r="H292" s="273"/>
    </row>
    <row r="293" spans="2:8" ht="26.25" x14ac:dyDescent="0.2">
      <c r="B293" s="271"/>
      <c r="C293" s="273"/>
      <c r="D293" s="273"/>
      <c r="E293" s="273"/>
      <c r="F293" s="273"/>
      <c r="G293" s="273"/>
      <c r="H293" s="273"/>
    </row>
    <row r="294" spans="2:8" ht="26.25" x14ac:dyDescent="0.2">
      <c r="B294" s="271"/>
      <c r="C294" s="273"/>
      <c r="D294" s="273"/>
      <c r="E294" s="273"/>
      <c r="F294" s="273"/>
      <c r="G294" s="273"/>
      <c r="H294" s="273"/>
    </row>
    <row r="295" spans="2:8" ht="26.25" x14ac:dyDescent="0.2">
      <c r="B295" s="271"/>
      <c r="C295" s="273"/>
      <c r="D295" s="273"/>
      <c r="E295" s="273"/>
      <c r="F295" s="273"/>
      <c r="G295" s="273"/>
      <c r="H295" s="273"/>
    </row>
    <row r="296" spans="2:8" ht="26.25" x14ac:dyDescent="0.2">
      <c r="B296" s="140"/>
      <c r="C296" s="33"/>
      <c r="D296" s="33"/>
      <c r="E296" s="33"/>
      <c r="F296" s="33"/>
      <c r="G296" s="33"/>
      <c r="H296" s="33"/>
    </row>
    <row r="297" spans="2:8" ht="26.25" x14ac:dyDescent="0.2">
      <c r="B297" s="140"/>
      <c r="C297" s="33"/>
      <c r="D297" s="33"/>
      <c r="E297" s="33"/>
      <c r="F297" s="33"/>
      <c r="G297" s="33"/>
      <c r="H297" s="33"/>
    </row>
    <row r="298" spans="2:8" ht="26.25" x14ac:dyDescent="0.2">
      <c r="B298" s="140"/>
      <c r="C298" s="33"/>
      <c r="D298" s="33"/>
      <c r="E298" s="33"/>
      <c r="F298" s="33"/>
      <c r="G298" s="33"/>
      <c r="H298" s="33"/>
    </row>
    <row r="299" spans="2:8" ht="26.25" x14ac:dyDescent="0.2">
      <c r="B299" s="140"/>
      <c r="C299" s="33"/>
      <c r="D299" s="33"/>
      <c r="E299" s="33"/>
      <c r="F299" s="33"/>
      <c r="G299" s="33"/>
      <c r="H299" s="33"/>
    </row>
    <row r="300" spans="2:8" ht="26.25" x14ac:dyDescent="0.2">
      <c r="B300" s="140"/>
      <c r="C300" s="33"/>
      <c r="D300" s="33"/>
      <c r="E300" s="33"/>
      <c r="F300" s="33"/>
      <c r="G300" s="33"/>
      <c r="H300" s="33"/>
    </row>
    <row r="301" spans="2:8" ht="26.25" x14ac:dyDescent="0.2">
      <c r="B301" s="140"/>
      <c r="C301" s="33"/>
      <c r="D301" s="33"/>
      <c r="E301" s="33"/>
      <c r="F301" s="33"/>
      <c r="G301" s="33"/>
      <c r="H301" s="33"/>
    </row>
    <row r="302" spans="2:8" ht="26.25" x14ac:dyDescent="0.2">
      <c r="B302" s="140"/>
      <c r="C302" s="33"/>
      <c r="D302" s="33"/>
      <c r="E302" s="33"/>
      <c r="F302" s="33"/>
      <c r="G302" s="33"/>
      <c r="H302" s="33"/>
    </row>
    <row r="303" spans="2:8" ht="26.25" x14ac:dyDescent="0.2">
      <c r="B303" s="140"/>
      <c r="C303" s="33"/>
      <c r="D303" s="33"/>
      <c r="E303" s="33"/>
      <c r="F303" s="33"/>
      <c r="G303" s="33"/>
      <c r="H303" s="33"/>
    </row>
    <row r="304" spans="2:8" ht="26.25" x14ac:dyDescent="0.2">
      <c r="B304" s="140"/>
      <c r="C304" s="33"/>
      <c r="D304" s="33"/>
      <c r="E304" s="33"/>
      <c r="F304" s="33"/>
      <c r="G304" s="33"/>
      <c r="H304" s="33"/>
    </row>
    <row r="305" spans="2:8" ht="26.25" x14ac:dyDescent="0.2">
      <c r="B305" s="140"/>
      <c r="C305" s="33"/>
      <c r="D305" s="33"/>
      <c r="E305" s="33"/>
      <c r="F305" s="33"/>
      <c r="G305" s="33"/>
      <c r="H305" s="33"/>
    </row>
    <row r="306" spans="2:8" ht="26.25" x14ac:dyDescent="0.2">
      <c r="B306" s="140"/>
      <c r="C306" s="33"/>
      <c r="D306" s="33"/>
      <c r="E306" s="33"/>
      <c r="F306" s="33"/>
      <c r="G306" s="33"/>
      <c r="H306" s="33"/>
    </row>
    <row r="307" spans="2:8" ht="26.25" x14ac:dyDescent="0.2">
      <c r="B307" s="140"/>
      <c r="C307" s="33"/>
      <c r="D307" s="33"/>
      <c r="E307" s="33"/>
      <c r="F307" s="33"/>
      <c r="G307" s="33"/>
      <c r="H307" s="33"/>
    </row>
    <row r="308" spans="2:8" ht="26.25" x14ac:dyDescent="0.2">
      <c r="B308" s="140"/>
      <c r="C308" s="33"/>
      <c r="D308" s="33"/>
      <c r="E308" s="33"/>
      <c r="F308" s="33"/>
      <c r="G308" s="33"/>
      <c r="H308" s="33"/>
    </row>
    <row r="309" spans="2:8" ht="26.25" x14ac:dyDescent="0.2">
      <c r="B309" s="140"/>
      <c r="C309" s="33"/>
      <c r="D309" s="33"/>
      <c r="E309" s="33"/>
      <c r="F309" s="33"/>
      <c r="G309" s="33"/>
      <c r="H309" s="33"/>
    </row>
    <row r="310" spans="2:8" ht="26.25" x14ac:dyDescent="0.2">
      <c r="B310" s="140"/>
      <c r="C310" s="33"/>
      <c r="D310" s="33"/>
      <c r="E310" s="33"/>
      <c r="F310" s="33"/>
      <c r="G310" s="33"/>
      <c r="H310" s="33"/>
    </row>
    <row r="311" spans="2:8" ht="26.25" x14ac:dyDescent="0.2">
      <c r="B311" s="140"/>
      <c r="C311" s="33"/>
      <c r="D311" s="33"/>
      <c r="E311" s="33"/>
      <c r="F311" s="33"/>
      <c r="G311" s="33"/>
      <c r="H311" s="33"/>
    </row>
    <row r="312" spans="2:8" ht="26.25" x14ac:dyDescent="0.2">
      <c r="B312" s="140"/>
      <c r="C312" s="33"/>
      <c r="D312" s="33"/>
      <c r="E312" s="33"/>
      <c r="F312" s="33"/>
      <c r="G312" s="33"/>
      <c r="H312" s="33"/>
    </row>
    <row r="313" spans="2:8" ht="26.25" x14ac:dyDescent="0.2">
      <c r="B313" s="140"/>
      <c r="C313" s="33"/>
      <c r="D313" s="33"/>
      <c r="E313" s="33"/>
      <c r="F313" s="33"/>
      <c r="G313" s="33"/>
      <c r="H313" s="33"/>
    </row>
    <row r="314" spans="2:8" ht="26.25" x14ac:dyDescent="0.2">
      <c r="B314" s="140"/>
      <c r="C314" s="33"/>
      <c r="D314" s="33"/>
      <c r="E314" s="33"/>
      <c r="F314" s="33"/>
      <c r="G314" s="33"/>
      <c r="H314" s="33"/>
    </row>
    <row r="315" spans="2:8" ht="26.25" x14ac:dyDescent="0.2">
      <c r="B315" s="140"/>
      <c r="C315" s="33"/>
      <c r="D315" s="33"/>
      <c r="E315" s="33"/>
      <c r="F315" s="33"/>
      <c r="G315" s="33"/>
      <c r="H315" s="33"/>
    </row>
  </sheetData>
  <sheetProtection algorithmName="SHA-512" hashValue="exMM2aUDqhZSmcahYkEstyL4ZvaEyvYnoMfIETC4TQISSEpGpaAQNPuGmzoYHIqbIRW2lnYBySWcoVrTbp42Tw==" saltValue="UxEwU4/roUqjfmnkbyXP4Q==" spinCount="100000" sheet="1" selectLockedCells="1"/>
  <mergeCells count="270">
    <mergeCell ref="B291:H291"/>
    <mergeCell ref="B292:H292"/>
    <mergeCell ref="B293:H293"/>
    <mergeCell ref="B294:H294"/>
    <mergeCell ref="B295:H295"/>
    <mergeCell ref="B8:H8"/>
    <mergeCell ref="B79:H79"/>
    <mergeCell ref="B285:H285"/>
    <mergeCell ref="B286:H286"/>
    <mergeCell ref="B287:H287"/>
    <mergeCell ref="B288:H288"/>
    <mergeCell ref="B289:H289"/>
    <mergeCell ref="B290:H290"/>
    <mergeCell ref="B279:H279"/>
    <mergeCell ref="B280:H280"/>
    <mergeCell ref="B281:H281"/>
    <mergeCell ref="B282:H282"/>
    <mergeCell ref="B283:H283"/>
    <mergeCell ref="B284:H284"/>
    <mergeCell ref="B273:H273"/>
    <mergeCell ref="B274:H274"/>
    <mergeCell ref="B275:H275"/>
    <mergeCell ref="B276:H276"/>
    <mergeCell ref="B277:H277"/>
    <mergeCell ref="B278:H278"/>
    <mergeCell ref="B267:H267"/>
    <mergeCell ref="B268:H268"/>
    <mergeCell ref="B269:H269"/>
    <mergeCell ref="B270:H270"/>
    <mergeCell ref="B271:H271"/>
    <mergeCell ref="B272:H272"/>
    <mergeCell ref="B263:H263"/>
    <mergeCell ref="B264:H264"/>
    <mergeCell ref="B265:H265"/>
    <mergeCell ref="B266:H266"/>
    <mergeCell ref="B252:H252"/>
    <mergeCell ref="B253:H253"/>
    <mergeCell ref="B254:H254"/>
    <mergeCell ref="B255:H255"/>
    <mergeCell ref="B256:H256"/>
    <mergeCell ref="B257:H257"/>
    <mergeCell ref="B246:H246"/>
    <mergeCell ref="B247:H247"/>
    <mergeCell ref="B248:H248"/>
    <mergeCell ref="B249:H249"/>
    <mergeCell ref="B250:H250"/>
    <mergeCell ref="B251:H251"/>
    <mergeCell ref="B240:H240"/>
    <mergeCell ref="B241:H241"/>
    <mergeCell ref="B242:H242"/>
    <mergeCell ref="B243:H243"/>
    <mergeCell ref="B244:H244"/>
    <mergeCell ref="B245:H245"/>
    <mergeCell ref="B234:H234"/>
    <mergeCell ref="B235:H235"/>
    <mergeCell ref="B236:H236"/>
    <mergeCell ref="B237:H237"/>
    <mergeCell ref="B238:H238"/>
    <mergeCell ref="B239:H239"/>
    <mergeCell ref="A219:B219"/>
    <mergeCell ref="A221:H221"/>
    <mergeCell ref="A222:H222"/>
    <mergeCell ref="A223:H223"/>
    <mergeCell ref="A229:H229"/>
    <mergeCell ref="A230:H230"/>
    <mergeCell ref="A231:H231"/>
    <mergeCell ref="B232:H232"/>
    <mergeCell ref="B233:H233"/>
    <mergeCell ref="A224:H224"/>
    <mergeCell ref="A225:H225"/>
    <mergeCell ref="A226:H226"/>
    <mergeCell ref="A227:H227"/>
    <mergeCell ref="A228:H228"/>
    <mergeCell ref="C209:H209"/>
    <mergeCell ref="C210:H210"/>
    <mergeCell ref="C211:H211"/>
    <mergeCell ref="C213:H213"/>
    <mergeCell ref="C217:H217"/>
    <mergeCell ref="C212:H212"/>
    <mergeCell ref="C214:H214"/>
    <mergeCell ref="C215:H215"/>
    <mergeCell ref="C216:H216"/>
    <mergeCell ref="C203:H203"/>
    <mergeCell ref="C204:H204"/>
    <mergeCell ref="C205:H205"/>
    <mergeCell ref="C206:H206"/>
    <mergeCell ref="C207:H207"/>
    <mergeCell ref="C208:H208"/>
    <mergeCell ref="B167:C167"/>
    <mergeCell ref="B168:C168"/>
    <mergeCell ref="B170:C170"/>
    <mergeCell ref="G172:H172"/>
    <mergeCell ref="C202:H202"/>
    <mergeCell ref="B180:C180"/>
    <mergeCell ref="D180:H180"/>
    <mergeCell ref="B181:C181"/>
    <mergeCell ref="D181:H181"/>
    <mergeCell ref="B182:C182"/>
    <mergeCell ref="D182:H182"/>
    <mergeCell ref="B183:C183"/>
    <mergeCell ref="D183:H183"/>
    <mergeCell ref="B184:C184"/>
    <mergeCell ref="D184:H184"/>
    <mergeCell ref="B191:C191"/>
    <mergeCell ref="D191:H191"/>
    <mergeCell ref="B169:C169"/>
    <mergeCell ref="B159:C159"/>
    <mergeCell ref="B161:C161"/>
    <mergeCell ref="B162:C162"/>
    <mergeCell ref="B163:C163"/>
    <mergeCell ref="A165:E165"/>
    <mergeCell ref="G165:H165"/>
    <mergeCell ref="B153:C153"/>
    <mergeCell ref="B154:C154"/>
    <mergeCell ref="B155:C155"/>
    <mergeCell ref="B156:C156"/>
    <mergeCell ref="B157:C157"/>
    <mergeCell ref="B158:C158"/>
    <mergeCell ref="B146:C146"/>
    <mergeCell ref="B148:C148"/>
    <mergeCell ref="B149:C149"/>
    <mergeCell ref="B150:C150"/>
    <mergeCell ref="B151:C151"/>
    <mergeCell ref="B152:C152"/>
    <mergeCell ref="B138:C138"/>
    <mergeCell ref="B140:C140"/>
    <mergeCell ref="B141:C141"/>
    <mergeCell ref="B142:C142"/>
    <mergeCell ref="B143:C143"/>
    <mergeCell ref="B144:C144"/>
    <mergeCell ref="B139:C139"/>
    <mergeCell ref="B145:C145"/>
    <mergeCell ref="B132:C132"/>
    <mergeCell ref="B133:C133"/>
    <mergeCell ref="B134:C134"/>
    <mergeCell ref="B135:C135"/>
    <mergeCell ref="B136:C136"/>
    <mergeCell ref="B137:C137"/>
    <mergeCell ref="B124:C124"/>
    <mergeCell ref="B125:C125"/>
    <mergeCell ref="B126:C126"/>
    <mergeCell ref="B127:C127"/>
    <mergeCell ref="B128:C128"/>
    <mergeCell ref="B130:C130"/>
    <mergeCell ref="B131:C131"/>
    <mergeCell ref="B129:C129"/>
    <mergeCell ref="B116:C116"/>
    <mergeCell ref="B117:C117"/>
    <mergeCell ref="B118:C118"/>
    <mergeCell ref="B120:C120"/>
    <mergeCell ref="B122:C122"/>
    <mergeCell ref="B123:C123"/>
    <mergeCell ref="B108:C108"/>
    <mergeCell ref="B110:C110"/>
    <mergeCell ref="B112:C112"/>
    <mergeCell ref="B113:C113"/>
    <mergeCell ref="B114:C114"/>
    <mergeCell ref="B115:C115"/>
    <mergeCell ref="B109:C109"/>
    <mergeCell ref="B111:C111"/>
    <mergeCell ref="B119:C119"/>
    <mergeCell ref="B100:C100"/>
    <mergeCell ref="B101:C101"/>
    <mergeCell ref="B102:C102"/>
    <mergeCell ref="B103:C103"/>
    <mergeCell ref="B105:C105"/>
    <mergeCell ref="B107:C107"/>
    <mergeCell ref="B94:C94"/>
    <mergeCell ref="B95:C95"/>
    <mergeCell ref="B96:C96"/>
    <mergeCell ref="B97:C97"/>
    <mergeCell ref="B98:C98"/>
    <mergeCell ref="B99:C99"/>
    <mergeCell ref="B104:C104"/>
    <mergeCell ref="B83:H83"/>
    <mergeCell ref="B84:H84"/>
    <mergeCell ref="B87:F87"/>
    <mergeCell ref="B88:H88"/>
    <mergeCell ref="F92:H92"/>
    <mergeCell ref="B77:H77"/>
    <mergeCell ref="B78:H78"/>
    <mergeCell ref="B80:H80"/>
    <mergeCell ref="B81:H81"/>
    <mergeCell ref="B82:H82"/>
    <mergeCell ref="B71:H71"/>
    <mergeCell ref="B72:H72"/>
    <mergeCell ref="B73:H73"/>
    <mergeCell ref="B74:H74"/>
    <mergeCell ref="B75:H75"/>
    <mergeCell ref="B76:H76"/>
    <mergeCell ref="B64:H64"/>
    <mergeCell ref="B65:H65"/>
    <mergeCell ref="C66:H66"/>
    <mergeCell ref="B68:H68"/>
    <mergeCell ref="B69:H69"/>
    <mergeCell ref="B70:H70"/>
    <mergeCell ref="B58:H58"/>
    <mergeCell ref="B59:H59"/>
    <mergeCell ref="B60:H60"/>
    <mergeCell ref="B61:H61"/>
    <mergeCell ref="B62:H62"/>
    <mergeCell ref="B63:H63"/>
    <mergeCell ref="B52:H52"/>
    <mergeCell ref="B53:H53"/>
    <mergeCell ref="B54:H54"/>
    <mergeCell ref="B55:H55"/>
    <mergeCell ref="B56:H56"/>
    <mergeCell ref="B57:H57"/>
    <mergeCell ref="C46:H46"/>
    <mergeCell ref="B47:H47"/>
    <mergeCell ref="B48:H48"/>
    <mergeCell ref="B49:H49"/>
    <mergeCell ref="B50:H50"/>
    <mergeCell ref="B51:H51"/>
    <mergeCell ref="B40:H40"/>
    <mergeCell ref="B41:H41"/>
    <mergeCell ref="B42:H42"/>
    <mergeCell ref="B43:H43"/>
    <mergeCell ref="B44:H44"/>
    <mergeCell ref="B45:H45"/>
    <mergeCell ref="B35:H35"/>
    <mergeCell ref="B36:H36"/>
    <mergeCell ref="B37:H37"/>
    <mergeCell ref="B38:H38"/>
    <mergeCell ref="B39:H39"/>
    <mergeCell ref="B28:H28"/>
    <mergeCell ref="B29:H29"/>
    <mergeCell ref="B30:H30"/>
    <mergeCell ref="B31:H31"/>
    <mergeCell ref="B32:H32"/>
    <mergeCell ref="B33:H33"/>
    <mergeCell ref="E2:H2"/>
    <mergeCell ref="E3:H3"/>
    <mergeCell ref="E4:H4"/>
    <mergeCell ref="E5:H5"/>
    <mergeCell ref="F13:H13"/>
    <mergeCell ref="B22:H22"/>
    <mergeCell ref="B23:H23"/>
    <mergeCell ref="B24:H24"/>
    <mergeCell ref="B25:H25"/>
    <mergeCell ref="B15:H15"/>
    <mergeCell ref="C17:H17"/>
    <mergeCell ref="B18:H18"/>
    <mergeCell ref="B19:H19"/>
    <mergeCell ref="B20:H20"/>
    <mergeCell ref="B21:H21"/>
    <mergeCell ref="A172:F172"/>
    <mergeCell ref="A220:H220"/>
    <mergeCell ref="A258:H262"/>
    <mergeCell ref="A10:H10"/>
    <mergeCell ref="A9:H9"/>
    <mergeCell ref="B179:H179"/>
    <mergeCell ref="A174:F174"/>
    <mergeCell ref="G174:H174"/>
    <mergeCell ref="A176:F176"/>
    <mergeCell ref="G176:H176"/>
    <mergeCell ref="A177:H177"/>
    <mergeCell ref="A178:H178"/>
    <mergeCell ref="B185:C185"/>
    <mergeCell ref="D185:H185"/>
    <mergeCell ref="B187:H187"/>
    <mergeCell ref="B188:C188"/>
    <mergeCell ref="D188:H188"/>
    <mergeCell ref="B189:C189"/>
    <mergeCell ref="D189:H189"/>
    <mergeCell ref="B190:C190"/>
    <mergeCell ref="D190:H190"/>
    <mergeCell ref="B26:H26"/>
    <mergeCell ref="B27:H27"/>
    <mergeCell ref="B34:H34"/>
  </mergeCells>
  <hyperlinks>
    <hyperlink ref="E5" r:id="rId1"/>
    <hyperlink ref="A10" r:id="rId2"/>
  </hyperlinks>
  <pageMargins left="0.7" right="0.7" top="0.75" bottom="0.75" header="0.3" footer="0.3"/>
  <pageSetup paperSize="9" scale="29" orientation="portrait" horizontalDpi="360" verticalDpi="360" r:id="rId3"/>
  <headerFooter>
    <oddHeader>&amp;C
&amp;"Arial,Gras"&amp;20WWW.YACHT-BROKER.FR</oddHeader>
    <oddFooter>&amp;C&amp;"Arial,Normal"&amp;10PLFR YACHT BROKER
19,RUE JEANNE D'ARC
77100 MEAUX
e-mail: contact@yacht-broker.fr
tél: +33 (0) 953 31 13 82 / port: +33 (0) 652 12 36 96
www.yacht-broker.fr
SIRET: 52011333300022 / TVA: FR48520113333</oddFooter>
  </headerFooter>
  <rowBreaks count="5" manualBreakCount="5">
    <brk id="46" max="16383" man="1"/>
    <brk id="92" max="16383" man="1"/>
    <brk id="121" max="16383" man="1"/>
    <brk id="151" max="16383" man="1"/>
    <brk id="200"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BALT 37 GRAND 2024</vt:lpstr>
      <vt:lpstr>'BALT 37 GRAND 2024'!Zone_d_impression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2024-07-23T09:53:50Z</cp:lastPrinted>
  <dcterms:created xsi:type="dcterms:W3CDTF">2022-08-03T22:01:29Z</dcterms:created>
  <dcterms:modified xsi:type="dcterms:W3CDTF">2024-07-23T09:57:42Z</dcterms:modified>
</cp:coreProperties>
</file>