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Offer ProMotor 600 S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6" i="1"/>
  <c r="H29" i="1"/>
  <c r="H37" i="1"/>
  <c r="H28" i="1"/>
  <c r="H40" i="1"/>
  <c r="H39" i="1"/>
  <c r="H38" i="1"/>
  <c r="H24" i="1"/>
  <c r="H41" i="1"/>
  <c r="H36" i="1"/>
  <c r="H35" i="1"/>
  <c r="H34" i="1"/>
  <c r="H27" i="1"/>
  <c r="H25" i="1"/>
  <c r="H42" i="1" l="1"/>
  <c r="H44" i="1" s="1"/>
  <c r="H45" i="1" l="1"/>
  <c r="H46" i="1" s="1"/>
  <c r="E53" i="1" s="1"/>
  <c r="D53" i="1"/>
</calcChain>
</file>

<file path=xl/sharedStrings.xml><?xml version="1.0" encoding="utf-8"?>
<sst xmlns="http://schemas.openxmlformats.org/spreadsheetml/2006/main" count="69" uniqueCount="69">
  <si>
    <t>Daniel Popis - PLFR YACHT-BROKER</t>
  </si>
  <si>
    <t xml:space="preserve">19, Rue Jeanne D'Arc </t>
  </si>
  <si>
    <t>77100 Meaux</t>
  </si>
  <si>
    <t>SIRET: 52011333300022</t>
  </si>
  <si>
    <t>TVA: FR48 520113333</t>
  </si>
  <si>
    <t>Tél: 0953311382 / 0652123696</t>
  </si>
  <si>
    <t>e-mail: contact@yacht-broker.fr</t>
  </si>
  <si>
    <t>www.yacht-broker.fr</t>
  </si>
  <si>
    <t>REF.</t>
  </si>
  <si>
    <t>DESCRIPTION</t>
  </si>
  <si>
    <t>QTE</t>
  </si>
  <si>
    <t>PUHT</t>
  </si>
  <si>
    <t>PTHT</t>
  </si>
  <si>
    <t xml:space="preserve">Address :  </t>
  </si>
  <si>
    <r>
      <t>Date :</t>
    </r>
    <r>
      <rPr>
        <b/>
        <sz val="12"/>
        <color rgb="FF000000"/>
        <rFont val="Arial"/>
        <family val="2"/>
        <charset val="1"/>
      </rPr>
      <t xml:space="preserve"> 26/09/2024</t>
    </r>
  </si>
  <si>
    <r>
      <t xml:space="preserve">N°CIN : </t>
    </r>
    <r>
      <rPr>
        <b/>
        <sz val="12"/>
        <color theme="1"/>
        <rFont val="Arial"/>
        <family val="2"/>
      </rPr>
      <t>PL -SHYP6S01A424</t>
    </r>
  </si>
  <si>
    <r>
      <t xml:space="preserve">Name of boat : </t>
    </r>
    <r>
      <rPr>
        <b/>
        <sz val="12"/>
        <color theme="1"/>
        <rFont val="Arial"/>
        <family val="2"/>
      </rPr>
      <t/>
    </r>
  </si>
  <si>
    <t>Company</t>
  </si>
  <si>
    <t>Customer</t>
  </si>
  <si>
    <t xml:space="preserve">Tél : </t>
  </si>
  <si>
    <t>Engin Mercury 100HP (14h)</t>
  </si>
  <si>
    <t>Voorburg ( NL )</t>
  </si>
  <si>
    <t>Hull colour change - selected elements covered with plastic film</t>
  </si>
  <si>
    <t xml:space="preserve">2 additional speakers in cockpit </t>
  </si>
  <si>
    <t>Delivery ( Voorburg, NL )</t>
  </si>
  <si>
    <t xml:space="preserve">Lighting: navigation + LED cockpit </t>
  </si>
  <si>
    <t xml:space="preserve">Flexi teak in cockpit </t>
  </si>
  <si>
    <t>Fridge</t>
  </si>
  <si>
    <t>2.2kW bow thruster + additional battery</t>
  </si>
  <si>
    <t xml:space="preserve">Folding table in cockpit </t>
  </si>
  <si>
    <t xml:space="preserve">Ryamarine Element 7S </t>
  </si>
  <si>
    <t xml:space="preserve">Trailer for transporting boats - GVW 1300kg </t>
  </si>
  <si>
    <t>Subwoofer</t>
  </si>
  <si>
    <t>Compass</t>
  </si>
  <si>
    <t>Depth sounder</t>
  </si>
  <si>
    <t>TOTAL with TVA</t>
  </si>
  <si>
    <r>
      <t xml:space="preserve">Company : </t>
    </r>
    <r>
      <rPr>
        <b/>
        <sz val="12"/>
        <color theme="1"/>
        <rFont val="Arial"/>
        <family val="2"/>
      </rPr>
      <t>Veilig Leren Varen</t>
    </r>
  </si>
  <si>
    <r>
      <t xml:space="preserve">Name : </t>
    </r>
    <r>
      <rPr>
        <b/>
        <sz val="12"/>
        <color theme="1"/>
        <rFont val="Arial"/>
        <family val="2"/>
      </rPr>
      <t>Joel Kampelmacher</t>
    </r>
  </si>
  <si>
    <t>Net Price</t>
  </si>
  <si>
    <t xml:space="preserve">SWIFT : </t>
  </si>
  <si>
    <t>A full inspection of the boat will be carried out before loading and after unloading.</t>
  </si>
  <si>
    <t>Any costs associated with unloading are the responsibility of the customer.</t>
  </si>
  <si>
    <t>Date and signature of Customer</t>
  </si>
  <si>
    <t>Date and signature Daniel Popis - ,,PLFR YACHT-BROKER,,</t>
  </si>
  <si>
    <t>www.shineyachting.pl</t>
  </si>
  <si>
    <r>
      <t>Model :</t>
    </r>
    <r>
      <rPr>
        <b/>
        <sz val="12"/>
        <color theme="1"/>
        <rFont val="Arial"/>
        <family val="2"/>
      </rPr>
      <t xml:space="preserve"> ProMotor 600 S </t>
    </r>
  </si>
  <si>
    <r>
      <t xml:space="preserve">Boat builder : </t>
    </r>
    <r>
      <rPr>
        <b/>
        <sz val="12"/>
        <color theme="1"/>
        <rFont val="Arial"/>
        <family val="2"/>
      </rPr>
      <t xml:space="preserve">SHINE YACHTING </t>
    </r>
  </si>
  <si>
    <t>IBAN : PL68 1090 2590 0000 0001 4482 8018</t>
  </si>
  <si>
    <t>Navionics charts</t>
  </si>
  <si>
    <t>Payment by bank transfer to the account of SHINE YACHTING</t>
  </si>
  <si>
    <t>SHINE YACHTING company details</t>
  </si>
  <si>
    <r>
      <rPr>
        <b/>
        <sz val="12"/>
        <color rgb="FF000000"/>
        <rFont val="Arial"/>
        <family val="2"/>
      </rPr>
      <t>SHINE YACHTING Sp. z o.o.</t>
    </r>
    <r>
      <rPr>
        <sz val="12"/>
        <color rgb="FF000000"/>
        <rFont val="Arial"/>
        <family val="2"/>
      </rPr>
      <t xml:space="preserve">
Ul. Karola Olszewskiego 23
25-663 Kielce
NIP: 527 292 66 13
KRS: 0000838848</t>
    </r>
  </si>
  <si>
    <t>100% before delivery</t>
  </si>
  <si>
    <t>Payment conditions</t>
  </si>
  <si>
    <t>Date and signature SHINE YACHTING</t>
  </si>
  <si>
    <r>
      <rPr>
        <sz val="11"/>
        <color theme="1"/>
        <rFont val="Arial"/>
        <family val="2"/>
        <scheme val="minor"/>
      </rPr>
      <t xml:space="preserve">Warranty and after-sales service </t>
    </r>
    <r>
      <rPr>
        <b/>
        <sz val="11"/>
        <color theme="1"/>
        <rFont val="Arial"/>
        <family val="2"/>
        <scheme val="minor"/>
      </rPr>
      <t>: 2 years</t>
    </r>
  </si>
  <si>
    <r>
      <rPr>
        <sz val="11"/>
        <color theme="1"/>
        <rFont val="Arial"/>
        <family val="2"/>
      </rPr>
      <t>Offer valid until :</t>
    </r>
    <r>
      <rPr>
        <b/>
        <sz val="11"/>
        <color theme="1"/>
        <rFont val="Arial"/>
        <family val="2"/>
        <charset val="1"/>
      </rPr>
      <t xml:space="preserve"> 11/10/2024 </t>
    </r>
  </si>
  <si>
    <r>
      <rPr>
        <sz val="11"/>
        <color rgb="FF000000"/>
        <rFont val="Arial"/>
        <family val="2"/>
      </rPr>
      <t>Delivery time :</t>
    </r>
    <r>
      <rPr>
        <b/>
        <sz val="11"/>
        <color rgb="FF000000"/>
        <rFont val="Arial"/>
        <family val="2"/>
        <charset val="1"/>
      </rPr>
      <t xml:space="preserve"> approx. 1-2 weeks</t>
    </r>
  </si>
  <si>
    <t>COMMERCIAL DISCOUNT</t>
  </si>
  <si>
    <t>e-mail : joelkampel@gmail.com</t>
  </si>
  <si>
    <t>OFFER for ProMotor 600 S</t>
  </si>
  <si>
    <r>
      <t>Offer N° : ProMotor 600 S</t>
    </r>
    <r>
      <rPr>
        <b/>
        <sz val="12"/>
        <color rgb="FF000000"/>
        <rFont val="Arial"/>
        <family val="2"/>
        <charset val="1"/>
      </rPr>
      <t xml:space="preserve"> /01/09/24</t>
    </r>
  </si>
  <si>
    <t>NET PRICE AFTER DISCOUNT</t>
  </si>
  <si>
    <t xml:space="preserve">NET PRICE </t>
  </si>
  <si>
    <t>TVA ( TVA PL 23%)</t>
  </si>
  <si>
    <t>Total with TVA</t>
  </si>
  <si>
    <t>Kit Mooring Anchor GRIP 7 kg (galvanised) with rope (30m)</t>
  </si>
  <si>
    <r>
      <rPr>
        <b/>
        <sz val="14"/>
        <color rgb="FF000000"/>
        <rFont val="Arial"/>
        <family val="2"/>
      </rPr>
      <t>Boat ProMotor 600 S with :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- Plexiglass fairing
- Steering device
- Anchor roller
- Anchor locker with water drain
- 4 cleats
- Side railings
- Stainless steel ladder
- Fender strip
- Flexi teak in cockpit
- The sound system FUSION + 4 speakers + installation</t>
    </r>
    <r>
      <rPr>
        <b/>
        <sz val="12"/>
        <color rgb="FF000000"/>
        <rFont val="Arial"/>
        <family val="2"/>
      </rPr>
      <t xml:space="preserve"> </t>
    </r>
  </si>
  <si>
    <t xml:space="preserve">The sound system FUSION + 2 speakers + installation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</si>
</sst>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€&quot;_-;\-* #,##0.00&quot; €&quot;_-;_-* \-??&quot; €&quot;_-;_-@_-"/>
    <numFmt numFmtId="165" formatCode="_-* #,##0.00\ [$€-40C]_-;\-* #,##0.00\ [$€-40C]_-;_-* \-??\ [$€-40C]_-;_-@_-"/>
  </numFmts>
  <fonts count="42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scheme val="minor"/>
    </font>
    <font>
      <sz val="9"/>
      <color theme="1"/>
      <name val="Calibri"/>
      <family val="2"/>
      <charset val="1"/>
    </font>
    <font>
      <sz val="14"/>
      <color theme="1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u/>
      <sz val="11"/>
      <color theme="10"/>
      <name val="Arial"/>
      <family val="2"/>
      <charset val="1"/>
    </font>
    <font>
      <u/>
      <sz val="11"/>
      <color theme="10"/>
      <name val="Calibri"/>
      <family val="2"/>
      <charset val="1"/>
    </font>
    <font>
      <i/>
      <sz val="14.5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4.5"/>
      <color rgb="FF000000"/>
      <name val="Arial"/>
      <family val="2"/>
      <charset val="1"/>
    </font>
    <font>
      <sz val="11"/>
      <color theme="1"/>
      <name val="Times New Roman"/>
      <family val="1"/>
      <charset val="1"/>
    </font>
    <font>
      <b/>
      <sz val="11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4"/>
      <color rgb="FF000000"/>
      <name val="Arial"/>
      <family val="2"/>
      <charset val="1"/>
    </font>
    <font>
      <b/>
      <i/>
      <sz val="12"/>
      <color rgb="FF000000"/>
      <name val="Arial"/>
      <family val="2"/>
      <charset val="1"/>
    </font>
    <font>
      <b/>
      <sz val="10.5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  <charset val="1"/>
    </font>
    <font>
      <b/>
      <sz val="14"/>
      <color rgb="FF000000"/>
      <name val="Arial"/>
      <family val="2"/>
    </font>
    <font>
      <i/>
      <sz val="11"/>
      <color theme="1"/>
      <name val="Arial"/>
      <family val="2"/>
    </font>
    <font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  <scheme val="maj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26"/>
      <color rgb="FF000000"/>
      <name val="Arial"/>
      <family val="2"/>
      <charset val="1"/>
    </font>
    <font>
      <b/>
      <i/>
      <sz val="14"/>
      <color rgb="FF000000"/>
      <name val="Arial"/>
      <family val="2"/>
      <charset val="1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Protection="0"/>
    <xf numFmtId="0" fontId="10" fillId="0" borderId="0" applyBorder="0" applyProtection="0"/>
  </cellStyleXfs>
  <cellXfs count="120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0" fillId="0" borderId="3" xfId="0" applyBorder="1" applyAlignment="1" applyProtection="1"/>
    <xf numFmtId="0" fontId="8" fillId="0" borderId="2" xfId="0" applyFont="1" applyBorder="1" applyAlignment="1" applyProtection="1">
      <alignment vertical="center"/>
    </xf>
    <xf numFmtId="0" fontId="9" fillId="0" borderId="4" xfId="2" applyFont="1" applyBorder="1" applyAlignment="1" applyProtection="1">
      <alignment vertical="center"/>
    </xf>
    <xf numFmtId="0" fontId="0" fillId="0" borderId="5" xfId="0" applyBorder="1" applyAlignment="1" applyProtection="1"/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164" fontId="5" fillId="0" borderId="16" xfId="1" applyFont="1" applyBorder="1" applyAlignment="1" applyProtection="1">
      <alignment horizontal="center" vertical="center"/>
    </xf>
    <xf numFmtId="164" fontId="7" fillId="0" borderId="17" xfId="0" applyNumberFormat="1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164" fontId="5" fillId="0" borderId="20" xfId="1" applyFont="1" applyBorder="1" applyAlignment="1" applyProtection="1">
      <alignment horizontal="center" vertical="center"/>
    </xf>
    <xf numFmtId="164" fontId="5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/>
    <xf numFmtId="0" fontId="18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165" fontId="2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/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 applyProtection="1"/>
    <xf numFmtId="0" fontId="27" fillId="0" borderId="0" xfId="0" applyFont="1"/>
    <xf numFmtId="0" fontId="12" fillId="0" borderId="30" xfId="0" applyFont="1" applyBorder="1" applyAlignment="1" applyProtection="1">
      <alignment horizontal="center" vertical="center"/>
    </xf>
    <xf numFmtId="164" fontId="5" fillId="0" borderId="32" xfId="1" applyFont="1" applyBorder="1" applyAlignment="1" applyProtection="1">
      <alignment horizontal="center" vertical="center"/>
    </xf>
    <xf numFmtId="164" fontId="7" fillId="0" borderId="22" xfId="0" applyNumberFormat="1" applyFont="1" applyBorder="1" applyAlignment="1" applyProtection="1">
      <alignment horizontal="center" vertical="center"/>
    </xf>
    <xf numFmtId="164" fontId="7" fillId="0" borderId="21" xfId="0" applyNumberFormat="1" applyFont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32" fillId="0" borderId="19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164" fontId="34" fillId="0" borderId="22" xfId="0" applyNumberFormat="1" applyFont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</xf>
    <xf numFmtId="164" fontId="25" fillId="0" borderId="22" xfId="0" applyNumberFormat="1" applyFont="1" applyBorder="1" applyAlignment="1" applyProtection="1">
      <alignment horizontal="center" vertical="center"/>
    </xf>
    <xf numFmtId="164" fontId="39" fillId="0" borderId="19" xfId="0" applyNumberFormat="1" applyFont="1" applyBorder="1" applyAlignment="1" applyProtection="1">
      <alignment horizontal="center" vertical="center"/>
    </xf>
    <xf numFmtId="164" fontId="41" fillId="3" borderId="24" xfId="0" applyNumberFormat="1" applyFont="1" applyFill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26" xfId="0" applyFont="1" applyBorder="1" applyAlignment="1" applyProtection="1">
      <alignment vertical="center" wrapText="1"/>
    </xf>
    <xf numFmtId="164" fontId="39" fillId="0" borderId="19" xfId="0" applyNumberFormat="1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2" fillId="0" borderId="1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left" vertical="center"/>
    </xf>
    <xf numFmtId="0" fontId="19" fillId="0" borderId="26" xfId="0" applyFont="1" applyBorder="1" applyAlignment="1" applyProtection="1">
      <alignment horizontal="left" vertical="center"/>
    </xf>
    <xf numFmtId="0" fontId="31" fillId="0" borderId="19" xfId="0" applyFont="1" applyBorder="1" applyAlignment="1" applyProtection="1">
      <alignment horizontal="left" vertical="center"/>
    </xf>
    <xf numFmtId="0" fontId="22" fillId="0" borderId="33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left" vertical="center" wrapText="1"/>
    </xf>
    <xf numFmtId="0" fontId="23" fillId="0" borderId="25" xfId="0" applyFont="1" applyBorder="1" applyAlignment="1" applyProtection="1">
      <alignment horizontal="left" vertical="center" wrapText="1"/>
    </xf>
    <xf numFmtId="0" fontId="23" fillId="0" borderId="26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4" borderId="21" xfId="0" applyFont="1" applyFill="1" applyBorder="1" applyAlignment="1" applyProtection="1">
      <alignment horizontal="left"/>
      <protection locked="0"/>
    </xf>
    <xf numFmtId="0" fontId="24" fillId="4" borderId="18" xfId="0" applyFont="1" applyFill="1" applyBorder="1" applyAlignment="1" applyProtection="1">
      <alignment horizontal="left" vertical="center"/>
      <protection locked="0"/>
    </xf>
    <xf numFmtId="0" fontId="5" fillId="4" borderId="19" xfId="0" applyFon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5" fillId="4" borderId="18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27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28" fillId="0" borderId="18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40" fillId="3" borderId="23" xfId="0" applyFont="1" applyFill="1" applyBorder="1" applyAlignment="1" applyProtection="1">
      <alignment horizontal="center" vertical="center"/>
    </xf>
    <xf numFmtId="0" fontId="37" fillId="0" borderId="19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left" vertical="center" wrapText="1"/>
    </xf>
    <xf numFmtId="0" fontId="23" fillId="0" borderId="31" xfId="0" applyFont="1" applyBorder="1" applyAlignment="1" applyProtection="1">
      <alignment horizontal="left" vertical="center" wrapText="1"/>
    </xf>
    <xf numFmtId="0" fontId="23" fillId="0" borderId="19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 wrapText="1"/>
    </xf>
    <xf numFmtId="0" fontId="12" fillId="0" borderId="26" xfId="0" applyFont="1" applyBorder="1" applyAlignment="1" applyProtection="1">
      <alignment horizontal="left" vertical="center" wrapText="1"/>
    </xf>
    <xf numFmtId="0" fontId="36" fillId="0" borderId="19" xfId="0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36" fillId="0" borderId="19" xfId="0" applyFont="1" applyBorder="1" applyAlignment="1" applyProtection="1">
      <alignment horizontal="left" vertical="center" wrapText="1"/>
    </xf>
    <xf numFmtId="0" fontId="36" fillId="0" borderId="31" xfId="0" applyFont="1" applyBorder="1" applyAlignment="1" applyProtection="1">
      <alignment horizontal="left" vertical="center" wrapText="1"/>
    </xf>
    <xf numFmtId="0" fontId="22" fillId="0" borderId="19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12" fillId="0" borderId="26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26" fillId="0" borderId="20" xfId="0" applyFont="1" applyBorder="1" applyAlignment="1" applyProtection="1">
      <alignment horizontal="left" vertical="center"/>
    </xf>
    <xf numFmtId="0" fontId="26" fillId="0" borderId="25" xfId="0" applyFont="1" applyBorder="1" applyAlignment="1" applyProtection="1">
      <alignment horizontal="left" vertical="center"/>
    </xf>
    <xf numFmtId="0" fontId="26" fillId="0" borderId="26" xfId="0" applyFont="1" applyBorder="1" applyAlignment="1" applyProtection="1">
      <alignment horizontal="left" vertical="center"/>
    </xf>
    <xf numFmtId="0" fontId="29" fillId="0" borderId="19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horizontal="left" vertical="center"/>
    </xf>
    <xf numFmtId="0" fontId="29" fillId="0" borderId="19" xfId="0" applyFont="1" applyBorder="1" applyAlignment="1" applyProtection="1">
      <alignment horizontal="left" vertical="center" wrapText="1"/>
    </xf>
    <xf numFmtId="0" fontId="30" fillId="0" borderId="19" xfId="0" applyFont="1" applyBorder="1" applyAlignment="1" applyProtection="1">
      <alignment horizontal="left" vertical="center"/>
    </xf>
    <xf numFmtId="0" fontId="10" fillId="0" borderId="19" xfId="2" applyBorder="1" applyAlignment="1" applyProtection="1">
      <alignment vertical="center"/>
    </xf>
    <xf numFmtId="0" fontId="14" fillId="0" borderId="19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2066400</xdr:colOff>
      <xdr:row>6</xdr:row>
      <xdr:rowOff>38160</xdr:rowOff>
    </xdr:from>
    <xdr:to>
      <xdr:col>2</xdr:col>
      <xdr:colOff>2961000</xdr:colOff>
      <xdr:row>9</xdr:row>
      <xdr:rowOff>145185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841840" y="1475280"/>
          <a:ext cx="894600" cy="84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76199</xdr:colOff>
      <xdr:row>70</xdr:row>
      <xdr:rowOff>53535</xdr:rowOff>
    </xdr:from>
    <xdr:to>
      <xdr:col>3</xdr:col>
      <xdr:colOff>1259084</xdr:colOff>
      <xdr:row>75</xdr:row>
      <xdr:rowOff>171450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438649" y="24723285"/>
          <a:ext cx="1182885" cy="10704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3276600</xdr:colOff>
      <xdr:row>56</xdr:row>
      <xdr:rowOff>276226</xdr:rowOff>
    </xdr:from>
    <xdr:to>
      <xdr:col>4</xdr:col>
      <xdr:colOff>402349</xdr:colOff>
      <xdr:row>56</xdr:row>
      <xdr:rowOff>1095376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20126326"/>
          <a:ext cx="2259724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17</xdr:row>
      <xdr:rowOff>190500</xdr:rowOff>
    </xdr:from>
    <xdr:to>
      <xdr:col>6</xdr:col>
      <xdr:colOff>1097674</xdr:colOff>
      <xdr:row>20</xdr:row>
      <xdr:rowOff>9525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4486275"/>
          <a:ext cx="2259724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hineyachting.pl/" TargetMode="External"/><Relationship Id="rId1" Type="http://schemas.openxmlformats.org/officeDocument/2006/relationships/hyperlink" Target="http://www.yacht-broker.f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Normal="100" workbookViewId="0">
      <selection activeCell="F41" sqref="F41"/>
    </sheetView>
  </sheetViews>
  <sheetFormatPr baseColWidth="10" defaultColWidth="10.7109375" defaultRowHeight="15" x14ac:dyDescent="0.25"/>
  <cols>
    <col min="1" max="1" width="4.85546875" style="1" customWidth="1"/>
    <col min="2" max="2" width="6.140625" style="1" customWidth="1"/>
    <col min="3" max="3" width="54.42578125" style="1" customWidth="1"/>
    <col min="4" max="4" width="22.5703125" style="2" customWidth="1"/>
    <col min="5" max="5" width="16.28515625" style="2" customWidth="1"/>
    <col min="6" max="6" width="8.42578125" style="1" customWidth="1"/>
    <col min="7" max="7" width="17" style="1" customWidth="1"/>
    <col min="8" max="8" width="21.42578125" style="1" customWidth="1"/>
  </cols>
  <sheetData>
    <row r="1" spans="2:8" ht="34.5" customHeight="1" x14ac:dyDescent="0.25">
      <c r="B1" s="66" t="s">
        <v>60</v>
      </c>
      <c r="C1" s="66"/>
      <c r="D1" s="66"/>
      <c r="E1" s="66"/>
      <c r="F1" s="66"/>
      <c r="G1" s="66"/>
      <c r="H1" s="66"/>
    </row>
    <row r="3" spans="2:8" ht="15.75" thickBot="1" x14ac:dyDescent="0.3"/>
    <row r="4" spans="2:8" ht="19.5" customHeight="1" thickBot="1" x14ac:dyDescent="0.3">
      <c r="B4" s="67" t="s">
        <v>17</v>
      </c>
      <c r="C4" s="67"/>
      <c r="E4" s="67" t="s">
        <v>18</v>
      </c>
      <c r="F4" s="67"/>
      <c r="G4" s="67"/>
      <c r="H4" s="67"/>
    </row>
    <row r="5" spans="2:8" ht="19.5" customHeight="1" x14ac:dyDescent="0.25">
      <c r="B5" s="43" t="s">
        <v>0</v>
      </c>
      <c r="C5" s="4"/>
      <c r="E5" s="68" t="s">
        <v>36</v>
      </c>
      <c r="F5" s="68"/>
      <c r="G5" s="68"/>
      <c r="H5" s="68"/>
    </row>
    <row r="6" spans="2:8" ht="19.5" customHeight="1" x14ac:dyDescent="0.25">
      <c r="B6" s="3" t="s">
        <v>1</v>
      </c>
      <c r="C6" s="4"/>
      <c r="E6" s="69" t="s">
        <v>37</v>
      </c>
      <c r="F6" s="70"/>
      <c r="G6" s="70"/>
      <c r="H6" s="71"/>
    </row>
    <row r="7" spans="2:8" ht="19.5" customHeight="1" x14ac:dyDescent="0.25">
      <c r="B7" s="5" t="s">
        <v>2</v>
      </c>
      <c r="C7" s="4"/>
      <c r="E7" s="69" t="s">
        <v>13</v>
      </c>
      <c r="F7" s="70"/>
      <c r="G7" s="70"/>
      <c r="H7" s="71"/>
    </row>
    <row r="8" spans="2:8" ht="19.5" customHeight="1" x14ac:dyDescent="0.25">
      <c r="B8" s="3" t="s">
        <v>3</v>
      </c>
      <c r="C8" s="4"/>
      <c r="E8" s="72" t="s">
        <v>21</v>
      </c>
      <c r="F8" s="73"/>
      <c r="G8" s="73"/>
      <c r="H8" s="74"/>
    </row>
    <row r="9" spans="2:8" ht="19.5" customHeight="1" x14ac:dyDescent="0.25">
      <c r="B9" s="5" t="s">
        <v>4</v>
      </c>
      <c r="C9" s="4"/>
      <c r="E9" s="75"/>
      <c r="F9" s="76"/>
      <c r="G9" s="76"/>
      <c r="H9" s="77"/>
    </row>
    <row r="10" spans="2:8" ht="19.5" customHeight="1" x14ac:dyDescent="0.25">
      <c r="B10" s="3" t="s">
        <v>5</v>
      </c>
      <c r="C10" s="4"/>
      <c r="E10" s="78" t="s">
        <v>19</v>
      </c>
      <c r="F10" s="73"/>
      <c r="G10" s="73"/>
      <c r="H10" s="74"/>
    </row>
    <row r="11" spans="2:8" ht="19.5" customHeight="1" x14ac:dyDescent="0.25">
      <c r="B11" s="5" t="s">
        <v>6</v>
      </c>
      <c r="C11" s="4"/>
      <c r="E11" s="78" t="s">
        <v>59</v>
      </c>
      <c r="F11" s="73"/>
      <c r="G11" s="73"/>
      <c r="H11" s="74"/>
    </row>
    <row r="12" spans="2:8" ht="19.5" customHeight="1" x14ac:dyDescent="0.25">
      <c r="B12" s="6" t="s">
        <v>7</v>
      </c>
      <c r="C12" s="7"/>
      <c r="E12" s="79"/>
      <c r="F12" s="79"/>
      <c r="G12" s="79"/>
      <c r="H12" s="79"/>
    </row>
    <row r="13" spans="2:8" ht="18.75" x14ac:dyDescent="0.25">
      <c r="B13" s="8"/>
    </row>
    <row r="14" spans="2:8" ht="18.75" x14ac:dyDescent="0.25">
      <c r="B14" s="8"/>
    </row>
    <row r="15" spans="2:8" ht="21" customHeight="1" x14ac:dyDescent="0.25">
      <c r="B15" s="80" t="s">
        <v>61</v>
      </c>
      <c r="C15" s="80"/>
    </row>
    <row r="16" spans="2:8" ht="21" customHeight="1" x14ac:dyDescent="0.25">
      <c r="B16" s="81" t="s">
        <v>14</v>
      </c>
      <c r="C16" s="81"/>
    </row>
    <row r="17" spans="1:8" ht="18" x14ac:dyDescent="0.25">
      <c r="B17" s="9"/>
    </row>
    <row r="18" spans="1:8" ht="26.25" customHeight="1" thickBot="1" x14ac:dyDescent="0.3">
      <c r="B18" s="82" t="s">
        <v>46</v>
      </c>
      <c r="C18" s="82"/>
      <c r="D18" s="82"/>
    </row>
    <row r="19" spans="1:8" ht="26.25" customHeight="1" thickBot="1" x14ac:dyDescent="0.3">
      <c r="B19" s="83" t="s">
        <v>45</v>
      </c>
      <c r="C19" s="84"/>
      <c r="D19" s="85"/>
    </row>
    <row r="20" spans="1:8" ht="26.25" customHeight="1" thickBot="1" x14ac:dyDescent="0.3">
      <c r="B20" s="83" t="s">
        <v>15</v>
      </c>
      <c r="C20" s="84"/>
      <c r="D20" s="85"/>
    </row>
    <row r="21" spans="1:8" ht="26.25" customHeight="1" thickBot="1" x14ac:dyDescent="0.3">
      <c r="B21" s="82" t="s">
        <v>16</v>
      </c>
      <c r="C21" s="82"/>
      <c r="D21" s="82"/>
    </row>
    <row r="22" spans="1:8" x14ac:dyDescent="0.25">
      <c r="B22" s="10"/>
    </row>
    <row r="23" spans="1:8" ht="20.25" customHeight="1" thickBot="1" x14ac:dyDescent="0.3">
      <c r="A23" s="11"/>
      <c r="B23" s="12" t="s">
        <v>8</v>
      </c>
      <c r="C23" s="91" t="s">
        <v>9</v>
      </c>
      <c r="D23" s="91"/>
      <c r="E23" s="91"/>
      <c r="F23" s="13" t="s">
        <v>10</v>
      </c>
      <c r="G23" s="14" t="s">
        <v>11</v>
      </c>
      <c r="H23" s="15" t="s">
        <v>12</v>
      </c>
    </row>
    <row r="24" spans="1:8" s="29" customFormat="1" ht="190.5" customHeight="1" x14ac:dyDescent="0.25">
      <c r="A24" s="11"/>
      <c r="B24" s="16">
        <v>1</v>
      </c>
      <c r="C24" s="92" t="s">
        <v>67</v>
      </c>
      <c r="D24" s="92"/>
      <c r="E24" s="92"/>
      <c r="F24" s="36">
        <v>1</v>
      </c>
      <c r="G24" s="17">
        <v>25900</v>
      </c>
      <c r="H24" s="18">
        <f t="shared" ref="H24:H41" si="0">F24*G24</f>
        <v>25900</v>
      </c>
    </row>
    <row r="25" spans="1:8" s="29" customFormat="1" ht="30.75" customHeight="1" x14ac:dyDescent="0.25">
      <c r="A25" s="11"/>
      <c r="B25" s="32">
        <v>2</v>
      </c>
      <c r="C25" s="93" t="s">
        <v>20</v>
      </c>
      <c r="D25" s="93"/>
      <c r="E25" s="93"/>
      <c r="F25" s="41">
        <v>1</v>
      </c>
      <c r="G25" s="20">
        <v>12500</v>
      </c>
      <c r="H25" s="35">
        <f t="shared" si="0"/>
        <v>12500</v>
      </c>
    </row>
    <row r="26" spans="1:8" s="29" customFormat="1" ht="30.75" customHeight="1" x14ac:dyDescent="0.25">
      <c r="A26" s="11"/>
      <c r="B26" s="32">
        <v>3</v>
      </c>
      <c r="C26" s="63" t="s">
        <v>31</v>
      </c>
      <c r="D26" s="64"/>
      <c r="E26" s="65"/>
      <c r="F26" s="41">
        <v>0</v>
      </c>
      <c r="G26" s="20">
        <v>2250</v>
      </c>
      <c r="H26" s="35">
        <f t="shared" si="0"/>
        <v>0</v>
      </c>
    </row>
    <row r="27" spans="1:8" s="29" customFormat="1" ht="30.75" customHeight="1" x14ac:dyDescent="0.25">
      <c r="A27" s="11"/>
      <c r="B27" s="32">
        <v>4</v>
      </c>
      <c r="C27" s="47" t="s">
        <v>28</v>
      </c>
      <c r="D27" s="48"/>
      <c r="E27" s="49"/>
      <c r="F27" s="41">
        <v>0</v>
      </c>
      <c r="G27" s="20">
        <v>1860</v>
      </c>
      <c r="H27" s="35">
        <f t="shared" si="0"/>
        <v>0</v>
      </c>
    </row>
    <row r="28" spans="1:8" s="29" customFormat="1" ht="30.75" customHeight="1" x14ac:dyDescent="0.25">
      <c r="A28" s="11"/>
      <c r="B28" s="32">
        <v>5</v>
      </c>
      <c r="C28" s="47" t="s">
        <v>25</v>
      </c>
      <c r="D28" s="48"/>
      <c r="E28" s="49"/>
      <c r="F28" s="41">
        <v>0</v>
      </c>
      <c r="G28" s="20">
        <v>590</v>
      </c>
      <c r="H28" s="35">
        <f t="shared" si="0"/>
        <v>0</v>
      </c>
    </row>
    <row r="29" spans="1:8" s="29" customFormat="1" ht="30.75" customHeight="1" x14ac:dyDescent="0.25">
      <c r="A29" s="11"/>
      <c r="B29" s="32">
        <v>6</v>
      </c>
      <c r="C29" s="47" t="s">
        <v>66</v>
      </c>
      <c r="D29" s="48"/>
      <c r="E29" s="49"/>
      <c r="F29" s="41">
        <v>0</v>
      </c>
      <c r="G29" s="20">
        <v>240</v>
      </c>
      <c r="H29" s="35">
        <f t="shared" si="0"/>
        <v>0</v>
      </c>
    </row>
    <row r="30" spans="1:8" s="29" customFormat="1" ht="30.75" customHeight="1" x14ac:dyDescent="0.25">
      <c r="A30" s="11"/>
      <c r="B30" s="32">
        <v>7</v>
      </c>
      <c r="C30" s="47" t="s">
        <v>30</v>
      </c>
      <c r="D30" s="48"/>
      <c r="E30" s="49"/>
      <c r="F30" s="41">
        <v>0</v>
      </c>
      <c r="G30" s="20">
        <v>730</v>
      </c>
      <c r="H30" s="35">
        <f t="shared" si="0"/>
        <v>0</v>
      </c>
    </row>
    <row r="31" spans="1:8" s="29" customFormat="1" ht="30.75" customHeight="1" x14ac:dyDescent="0.25">
      <c r="A31" s="11"/>
      <c r="B31" s="32">
        <v>8</v>
      </c>
      <c r="C31" s="47" t="s">
        <v>34</v>
      </c>
      <c r="D31" s="48"/>
      <c r="E31" s="49"/>
      <c r="F31" s="41">
        <v>0</v>
      </c>
      <c r="G31" s="20">
        <v>360</v>
      </c>
      <c r="H31" s="35">
        <f t="shared" si="0"/>
        <v>0</v>
      </c>
    </row>
    <row r="32" spans="1:8" s="29" customFormat="1" ht="30.75" customHeight="1" x14ac:dyDescent="0.25">
      <c r="A32" s="11"/>
      <c r="B32" s="32">
        <v>9</v>
      </c>
      <c r="C32" s="47" t="s">
        <v>33</v>
      </c>
      <c r="D32" s="48"/>
      <c r="E32" s="49"/>
      <c r="F32" s="41">
        <v>0</v>
      </c>
      <c r="G32" s="20">
        <v>290</v>
      </c>
      <c r="H32" s="35">
        <f t="shared" si="0"/>
        <v>0</v>
      </c>
    </row>
    <row r="33" spans="1:8" s="29" customFormat="1" ht="30.75" customHeight="1" x14ac:dyDescent="0.25">
      <c r="A33" s="11"/>
      <c r="B33" s="32">
        <v>10</v>
      </c>
      <c r="C33" s="47" t="s">
        <v>48</v>
      </c>
      <c r="D33" s="48"/>
      <c r="E33" s="49"/>
      <c r="F33" s="41">
        <v>0</v>
      </c>
      <c r="G33" s="20">
        <v>200</v>
      </c>
      <c r="H33" s="35">
        <f t="shared" si="0"/>
        <v>0</v>
      </c>
    </row>
    <row r="34" spans="1:8" s="29" customFormat="1" ht="30.75" customHeight="1" x14ac:dyDescent="0.25">
      <c r="A34" s="11"/>
      <c r="B34" s="32">
        <v>11</v>
      </c>
      <c r="C34" s="63" t="s">
        <v>22</v>
      </c>
      <c r="D34" s="95"/>
      <c r="E34" s="96"/>
      <c r="F34" s="41">
        <v>0</v>
      </c>
      <c r="G34" s="20">
        <v>1100</v>
      </c>
      <c r="H34" s="35">
        <f t="shared" si="0"/>
        <v>0</v>
      </c>
    </row>
    <row r="35" spans="1:8" s="29" customFormat="1" ht="30.75" customHeight="1" x14ac:dyDescent="0.25">
      <c r="A35" s="11"/>
      <c r="B35" s="32">
        <v>12</v>
      </c>
      <c r="C35" s="63" t="s">
        <v>68</v>
      </c>
      <c r="D35" s="64"/>
      <c r="E35" s="65"/>
      <c r="F35" s="37"/>
      <c r="G35" s="20">
        <v>610</v>
      </c>
      <c r="H35" s="35">
        <f t="shared" si="0"/>
        <v>0</v>
      </c>
    </row>
    <row r="36" spans="1:8" s="29" customFormat="1" ht="30.75" customHeight="1" x14ac:dyDescent="0.25">
      <c r="A36" s="11"/>
      <c r="B36" s="32">
        <v>13</v>
      </c>
      <c r="C36" s="63" t="s">
        <v>23</v>
      </c>
      <c r="D36" s="64"/>
      <c r="E36" s="65"/>
      <c r="F36" s="37"/>
      <c r="G36" s="20">
        <v>250</v>
      </c>
      <c r="H36" s="35">
        <f t="shared" si="0"/>
        <v>0</v>
      </c>
    </row>
    <row r="37" spans="1:8" s="29" customFormat="1" ht="30.75" customHeight="1" x14ac:dyDescent="0.25">
      <c r="A37" s="11"/>
      <c r="B37" s="32">
        <v>14</v>
      </c>
      <c r="C37" s="63" t="s">
        <v>32</v>
      </c>
      <c r="D37" s="64"/>
      <c r="E37" s="65"/>
      <c r="F37" s="41">
        <v>0</v>
      </c>
      <c r="G37" s="20">
        <v>480</v>
      </c>
      <c r="H37" s="35">
        <f t="shared" si="0"/>
        <v>0</v>
      </c>
    </row>
    <row r="38" spans="1:8" s="29" customFormat="1" ht="30.75" customHeight="1" x14ac:dyDescent="0.25">
      <c r="A38" s="11"/>
      <c r="B38" s="32">
        <v>15</v>
      </c>
      <c r="C38" s="63" t="s">
        <v>26</v>
      </c>
      <c r="D38" s="64"/>
      <c r="E38" s="65"/>
      <c r="F38" s="37"/>
      <c r="G38" s="20">
        <v>1310</v>
      </c>
      <c r="H38" s="35">
        <f t="shared" si="0"/>
        <v>0</v>
      </c>
    </row>
    <row r="39" spans="1:8" s="29" customFormat="1" ht="30.75" customHeight="1" x14ac:dyDescent="0.25">
      <c r="A39" s="11"/>
      <c r="B39" s="32">
        <v>16</v>
      </c>
      <c r="C39" s="63" t="s">
        <v>27</v>
      </c>
      <c r="D39" s="64"/>
      <c r="E39" s="65"/>
      <c r="F39" s="41">
        <v>0</v>
      </c>
      <c r="G39" s="20">
        <v>930</v>
      </c>
      <c r="H39" s="35">
        <f t="shared" si="0"/>
        <v>0</v>
      </c>
    </row>
    <row r="40" spans="1:8" s="29" customFormat="1" ht="30.75" customHeight="1" x14ac:dyDescent="0.25">
      <c r="A40" s="11"/>
      <c r="B40" s="32">
        <v>17</v>
      </c>
      <c r="C40" s="63" t="s">
        <v>29</v>
      </c>
      <c r="D40" s="64"/>
      <c r="E40" s="65"/>
      <c r="F40" s="41">
        <v>0</v>
      </c>
      <c r="G40" s="20">
        <v>670</v>
      </c>
      <c r="H40" s="35">
        <f t="shared" si="0"/>
        <v>0</v>
      </c>
    </row>
    <row r="41" spans="1:8" s="29" customFormat="1" ht="30.75" customHeight="1" x14ac:dyDescent="0.25">
      <c r="A41" s="11"/>
      <c r="B41" s="19">
        <v>18</v>
      </c>
      <c r="C41" s="94" t="s">
        <v>24</v>
      </c>
      <c r="D41" s="94"/>
      <c r="E41" s="94"/>
      <c r="F41" s="42">
        <v>1</v>
      </c>
      <c r="G41" s="33">
        <v>950</v>
      </c>
      <c r="H41" s="34">
        <f t="shared" si="0"/>
        <v>950</v>
      </c>
    </row>
    <row r="42" spans="1:8" ht="26.25" customHeight="1" x14ac:dyDescent="0.25">
      <c r="B42" s="86" t="s">
        <v>63</v>
      </c>
      <c r="C42" s="86"/>
      <c r="D42" s="86"/>
      <c r="E42" s="86"/>
      <c r="F42" s="86"/>
      <c r="G42" s="86"/>
      <c r="H42" s="40">
        <f>SUM(H24:H41)</f>
        <v>39350</v>
      </c>
    </row>
    <row r="43" spans="1:8" ht="26.25" customHeight="1" x14ac:dyDescent="0.25">
      <c r="B43" s="57" t="s">
        <v>58</v>
      </c>
      <c r="C43" s="58"/>
      <c r="D43" s="58"/>
      <c r="E43" s="58"/>
      <c r="F43" s="58"/>
      <c r="G43" s="59"/>
      <c r="H43" s="44">
        <v>0</v>
      </c>
    </row>
    <row r="44" spans="1:8" ht="26.25" customHeight="1" x14ac:dyDescent="0.25">
      <c r="B44" s="60" t="s">
        <v>62</v>
      </c>
      <c r="C44" s="61"/>
      <c r="D44" s="61"/>
      <c r="E44" s="61"/>
      <c r="F44" s="61"/>
      <c r="G44" s="62"/>
      <c r="H44" s="44">
        <f>H42-H43</f>
        <v>39350</v>
      </c>
    </row>
    <row r="45" spans="1:8" ht="26.25" customHeight="1" x14ac:dyDescent="0.25">
      <c r="B45" s="87" t="s">
        <v>64</v>
      </c>
      <c r="C45" s="87"/>
      <c r="D45" s="87"/>
      <c r="E45" s="87"/>
      <c r="F45" s="87"/>
      <c r="G45" s="87"/>
      <c r="H45" s="21">
        <f>H44*0.23</f>
        <v>9050.5</v>
      </c>
    </row>
    <row r="46" spans="1:8" s="31" customFormat="1" ht="26.25" customHeight="1" x14ac:dyDescent="0.3">
      <c r="A46" s="30"/>
      <c r="B46" s="88" t="s">
        <v>35</v>
      </c>
      <c r="C46" s="88"/>
      <c r="D46" s="88"/>
      <c r="E46" s="88"/>
      <c r="F46" s="88"/>
      <c r="G46" s="88"/>
      <c r="H46" s="46">
        <f>H44+H45</f>
        <v>48400.5</v>
      </c>
    </row>
    <row r="47" spans="1:8" ht="18.75" customHeight="1" x14ac:dyDescent="0.25">
      <c r="B47" s="10"/>
      <c r="C47" s="22"/>
    </row>
    <row r="48" spans="1:8" ht="18.75" customHeight="1" x14ac:dyDescent="0.25">
      <c r="B48" s="56" t="s">
        <v>55</v>
      </c>
      <c r="C48" s="56"/>
      <c r="D48" s="56"/>
    </row>
    <row r="49" spans="1:8" ht="22.5" customHeight="1" x14ac:dyDescent="0.25">
      <c r="B49" s="89" t="s">
        <v>56</v>
      </c>
      <c r="C49" s="90"/>
      <c r="D49" s="90"/>
    </row>
    <row r="50" spans="1:8" ht="22.5" customHeight="1" x14ac:dyDescent="0.25">
      <c r="B50" s="97" t="s">
        <v>57</v>
      </c>
      <c r="C50" s="98"/>
      <c r="D50" s="98"/>
    </row>
    <row r="51" spans="1:8" ht="14.25" customHeight="1" x14ac:dyDescent="0.25">
      <c r="B51" s="23"/>
      <c r="C51" s="23"/>
    </row>
    <row r="52" spans="1:8" ht="24.75" customHeight="1" x14ac:dyDescent="0.25">
      <c r="B52" s="53" t="s">
        <v>53</v>
      </c>
      <c r="C52" s="53"/>
      <c r="D52" s="38" t="s">
        <v>38</v>
      </c>
      <c r="E52" s="52" t="s">
        <v>65</v>
      </c>
      <c r="F52" s="52"/>
    </row>
    <row r="53" spans="1:8" ht="36" customHeight="1" x14ac:dyDescent="0.25">
      <c r="B53" s="54" t="s">
        <v>52</v>
      </c>
      <c r="C53" s="55"/>
      <c r="D53" s="45">
        <f>H42</f>
        <v>39350</v>
      </c>
      <c r="E53" s="50">
        <f>H46</f>
        <v>48400.5</v>
      </c>
      <c r="F53" s="51"/>
    </row>
    <row r="54" spans="1:8" ht="33" customHeight="1" x14ac:dyDescent="0.25">
      <c r="B54" s="99" t="s">
        <v>49</v>
      </c>
      <c r="C54" s="99"/>
      <c r="D54" s="100"/>
      <c r="E54" s="100"/>
    </row>
    <row r="55" spans="1:8" ht="24.75" customHeight="1" x14ac:dyDescent="0.25">
      <c r="B55" s="24"/>
      <c r="C55" s="24"/>
      <c r="D55" s="24"/>
      <c r="E55" s="24"/>
    </row>
    <row r="56" spans="1:8" ht="24.75" customHeight="1" x14ac:dyDescent="0.25">
      <c r="B56" s="104" t="s">
        <v>50</v>
      </c>
      <c r="C56" s="105"/>
      <c r="D56" s="105"/>
      <c r="E56" s="106"/>
    </row>
    <row r="57" spans="1:8" ht="100.5" customHeight="1" x14ac:dyDescent="0.25">
      <c r="A57" s="25"/>
      <c r="B57" s="101" t="s">
        <v>51</v>
      </c>
      <c r="C57" s="101"/>
      <c r="D57" s="101"/>
      <c r="E57" s="101"/>
      <c r="F57" s="25"/>
      <c r="G57" s="25"/>
      <c r="H57" s="25"/>
    </row>
    <row r="58" spans="1:8" ht="24" customHeight="1" x14ac:dyDescent="0.25">
      <c r="A58" s="25"/>
      <c r="B58" s="115" t="s">
        <v>44</v>
      </c>
      <c r="C58" s="101"/>
      <c r="D58" s="101"/>
      <c r="E58" s="101"/>
      <c r="F58" s="25"/>
      <c r="G58" s="25"/>
      <c r="H58" s="25"/>
    </row>
    <row r="59" spans="1:8" ht="38.25" customHeight="1" x14ac:dyDescent="0.25">
      <c r="B59" s="108" t="s">
        <v>47</v>
      </c>
      <c r="C59" s="109"/>
      <c r="D59" s="109"/>
      <c r="E59" s="110"/>
    </row>
    <row r="60" spans="1:8" ht="30" customHeight="1" x14ac:dyDescent="0.25">
      <c r="B60" s="114" t="s">
        <v>39</v>
      </c>
      <c r="C60" s="114"/>
      <c r="D60" s="114"/>
      <c r="E60" s="114"/>
    </row>
    <row r="61" spans="1:8" ht="21" customHeight="1" x14ac:dyDescent="0.25">
      <c r="B61" s="10"/>
      <c r="D61" s="26"/>
    </row>
    <row r="62" spans="1:8" ht="24.75" customHeight="1" x14ac:dyDescent="0.25">
      <c r="B62" s="111" t="s">
        <v>41</v>
      </c>
      <c r="C62" s="112"/>
      <c r="D62" s="112"/>
      <c r="E62" s="112"/>
    </row>
    <row r="63" spans="1:8" ht="26.25" customHeight="1" x14ac:dyDescent="0.25">
      <c r="B63" s="113" t="s">
        <v>40</v>
      </c>
      <c r="C63" s="113"/>
      <c r="D63" s="113"/>
      <c r="E63" s="113"/>
    </row>
    <row r="64" spans="1:8" ht="15.75" x14ac:dyDescent="0.25">
      <c r="A64" s="2"/>
      <c r="B64" s="27"/>
      <c r="C64" s="2"/>
      <c r="F64" s="2"/>
      <c r="G64" s="2"/>
      <c r="H64" s="2"/>
    </row>
    <row r="65" spans="1:8" ht="15.75" x14ac:dyDescent="0.25">
      <c r="A65" s="2"/>
      <c r="B65" s="27"/>
      <c r="C65" s="2"/>
      <c r="F65" s="2"/>
      <c r="G65" s="2"/>
      <c r="H65" s="2"/>
    </row>
    <row r="66" spans="1:8" ht="16.350000000000001" customHeight="1" x14ac:dyDescent="0.25">
      <c r="A66" s="2"/>
      <c r="B66" s="116"/>
      <c r="C66" s="116"/>
      <c r="D66" s="28"/>
      <c r="E66" s="117"/>
      <c r="F66" s="117"/>
      <c r="G66" s="117"/>
      <c r="H66" s="117"/>
    </row>
    <row r="67" spans="1:8" ht="16.350000000000001" customHeight="1" x14ac:dyDescent="0.25">
      <c r="A67" s="2"/>
      <c r="B67" s="116"/>
      <c r="C67" s="116"/>
      <c r="D67" s="28"/>
      <c r="E67" s="117"/>
      <c r="F67" s="117"/>
      <c r="G67" s="117"/>
      <c r="H67" s="117"/>
    </row>
    <row r="68" spans="1:8" ht="16.350000000000001" customHeight="1" x14ac:dyDescent="0.25">
      <c r="A68" s="2"/>
      <c r="B68" s="116"/>
      <c r="C68" s="116"/>
      <c r="D68" s="28"/>
      <c r="E68" s="117"/>
      <c r="F68" s="117"/>
      <c r="G68" s="117"/>
      <c r="H68" s="117"/>
    </row>
    <row r="69" spans="1:8" ht="16.350000000000001" customHeight="1" x14ac:dyDescent="0.25">
      <c r="A69" s="2"/>
      <c r="B69" s="116"/>
      <c r="C69" s="116"/>
      <c r="D69" s="28"/>
      <c r="E69" s="117"/>
      <c r="F69" s="117"/>
      <c r="G69" s="117"/>
      <c r="H69" s="117"/>
    </row>
    <row r="70" spans="1:8" ht="20.85" customHeight="1" x14ac:dyDescent="0.25">
      <c r="A70" s="2"/>
      <c r="B70" s="118" t="s">
        <v>42</v>
      </c>
      <c r="C70" s="118"/>
      <c r="E70" s="119" t="s">
        <v>54</v>
      </c>
      <c r="F70" s="119"/>
      <c r="G70" s="119"/>
      <c r="H70" s="119"/>
    </row>
    <row r="71" spans="1:8" x14ac:dyDescent="0.25">
      <c r="A71" s="2"/>
      <c r="B71" s="102"/>
      <c r="C71" s="102"/>
      <c r="E71" s="107"/>
      <c r="F71" s="107"/>
      <c r="G71" s="107"/>
      <c r="H71" s="107"/>
    </row>
    <row r="72" spans="1:8" x14ac:dyDescent="0.25">
      <c r="A72" s="2"/>
      <c r="B72" s="10"/>
      <c r="C72" s="2"/>
      <c r="F72" s="2"/>
      <c r="G72" s="2"/>
      <c r="H72" s="2"/>
    </row>
    <row r="73" spans="1:8" x14ac:dyDescent="0.25">
      <c r="A73" s="2"/>
      <c r="B73" s="10"/>
      <c r="C73" s="2"/>
      <c r="F73" s="2"/>
      <c r="G73" s="2"/>
      <c r="H73" s="2"/>
    </row>
    <row r="74" spans="1:8" x14ac:dyDescent="0.25">
      <c r="A74" s="2"/>
      <c r="B74" s="10"/>
      <c r="C74" s="2"/>
      <c r="F74" s="2"/>
      <c r="G74" s="2"/>
      <c r="H74" s="2"/>
    </row>
    <row r="75" spans="1:8" x14ac:dyDescent="0.25">
      <c r="A75" s="2"/>
      <c r="B75" s="103"/>
      <c r="C75" s="103"/>
      <c r="F75" s="2"/>
      <c r="G75" s="2"/>
      <c r="H75" s="2"/>
    </row>
    <row r="76" spans="1:8" x14ac:dyDescent="0.25">
      <c r="A76" s="2"/>
      <c r="B76" s="10"/>
      <c r="C76" s="2"/>
      <c r="F76" s="2"/>
      <c r="G76" s="2"/>
      <c r="H76" s="2"/>
    </row>
    <row r="77" spans="1:8" x14ac:dyDescent="0.25">
      <c r="B77" s="10"/>
    </row>
    <row r="78" spans="1:8" x14ac:dyDescent="0.25">
      <c r="B78" s="10"/>
      <c r="D78" s="39" t="s">
        <v>43</v>
      </c>
    </row>
    <row r="79" spans="1:8" x14ac:dyDescent="0.25">
      <c r="B79" s="10"/>
    </row>
    <row r="80" spans="1:8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ht="18" x14ac:dyDescent="0.25">
      <c r="B91" s="9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ht="18" x14ac:dyDescent="0.25">
      <c r="B95" s="9"/>
    </row>
    <row r="96" spans="2:2" ht="18" x14ac:dyDescent="0.25">
      <c r="B96" s="9"/>
    </row>
    <row r="97" spans="2:2" ht="18" x14ac:dyDescent="0.25">
      <c r="B97" s="9"/>
    </row>
    <row r="98" spans="2:2" ht="18" x14ac:dyDescent="0.25">
      <c r="B98" s="9"/>
    </row>
  </sheetData>
  <sheetProtection algorithmName="SHA-512" hashValue="4VOA3/q6MWVjZKIny4mf1fqOJIjFIsoylv2DTGfn5muMp3IKni5N2K571Aqnxy7iekCrlmhCPp2RlQt4v2aj4Q==" saltValue="BsiL8B0ccRJVFlkE1kQHgw==" spinCount="100000" sheet="1" objects="1" scenarios="1" selectLockedCells="1"/>
  <mergeCells count="63">
    <mergeCell ref="B54:E54"/>
    <mergeCell ref="B57:E57"/>
    <mergeCell ref="B71:C71"/>
    <mergeCell ref="B75:C75"/>
    <mergeCell ref="B56:E56"/>
    <mergeCell ref="E71:H71"/>
    <mergeCell ref="B59:E59"/>
    <mergeCell ref="B62:E62"/>
    <mergeCell ref="B63:E63"/>
    <mergeCell ref="B60:E60"/>
    <mergeCell ref="B58:E58"/>
    <mergeCell ref="B66:C69"/>
    <mergeCell ref="E66:H69"/>
    <mergeCell ref="B70:C70"/>
    <mergeCell ref="E70:H70"/>
    <mergeCell ref="C23:E23"/>
    <mergeCell ref="C24:E24"/>
    <mergeCell ref="C25:E25"/>
    <mergeCell ref="C41:E41"/>
    <mergeCell ref="C27:E27"/>
    <mergeCell ref="C34:E34"/>
    <mergeCell ref="C35:E35"/>
    <mergeCell ref="C36:E36"/>
    <mergeCell ref="C37:E37"/>
    <mergeCell ref="C38:E38"/>
    <mergeCell ref="C40:E40"/>
    <mergeCell ref="C39:E39"/>
    <mergeCell ref="E12:H12"/>
    <mergeCell ref="B15:C15"/>
    <mergeCell ref="B16:C16"/>
    <mergeCell ref="B18:D18"/>
    <mergeCell ref="B21:D21"/>
    <mergeCell ref="B20:D20"/>
    <mergeCell ref="B19:D19"/>
    <mergeCell ref="E7:H7"/>
    <mergeCell ref="E8:H8"/>
    <mergeCell ref="E9:H9"/>
    <mergeCell ref="E10:H10"/>
    <mergeCell ref="E11:H11"/>
    <mergeCell ref="B1:H1"/>
    <mergeCell ref="B4:C4"/>
    <mergeCell ref="E4:H4"/>
    <mergeCell ref="E5:H5"/>
    <mergeCell ref="E6:H6"/>
    <mergeCell ref="C26:E26"/>
    <mergeCell ref="C28:E28"/>
    <mergeCell ref="C29:E29"/>
    <mergeCell ref="C30:E30"/>
    <mergeCell ref="C31:E31"/>
    <mergeCell ref="C32:E32"/>
    <mergeCell ref="C33:E33"/>
    <mergeCell ref="E53:F53"/>
    <mergeCell ref="E52:F52"/>
    <mergeCell ref="B52:C52"/>
    <mergeCell ref="B53:C53"/>
    <mergeCell ref="B48:D48"/>
    <mergeCell ref="B43:G43"/>
    <mergeCell ref="B44:G44"/>
    <mergeCell ref="B42:G42"/>
    <mergeCell ref="B45:G45"/>
    <mergeCell ref="B46:G46"/>
    <mergeCell ref="B49:D49"/>
    <mergeCell ref="B50:D50"/>
  </mergeCells>
  <hyperlinks>
    <hyperlink ref="B12" r:id="rId1"/>
    <hyperlink ref="B58" r:id="rId2"/>
  </hyperlinks>
  <pageMargins left="0.7" right="0.7" top="0.75" bottom="0.75" header="0.3" footer="0.3"/>
  <pageSetup paperSize="9" scale="57" orientation="portrait" horizontalDpi="300" verticalDpi="300" r:id="rId3"/>
  <headerFooter>
    <oddHeader>&amp;CPLFR YACHT BROKER</oddHeader>
    <oddFooter>&amp;LDANIEL POPIS - PLFR YACHT BROKER
19,Rue Jeanne D'Arc
77100 MEAUX&amp;CWWW.YACHT-BROKER.FR
SIRET: 52011333300022
TEL: 09.53.31.13.82&amp;R&amp;P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Offer ProMotor 600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4</cp:revision>
  <cp:lastPrinted>2024-09-26T23:00:37Z</cp:lastPrinted>
  <dcterms:created xsi:type="dcterms:W3CDTF">2022-01-10T09:33:53Z</dcterms:created>
  <dcterms:modified xsi:type="dcterms:W3CDTF">2024-09-26T23:02:58Z</dcterms:modified>
  <dc:language>fr-FR</dc:language>
</cp:coreProperties>
</file>